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 Tacey\Documents\BSC\"/>
    </mc:Choice>
  </mc:AlternateContent>
  <xr:revisionPtr revIDLastSave="0" documentId="8_{8DBE73D4-617A-4857-8068-7E822331180D}" xr6:coauthVersionLast="46" xr6:coauthVersionMax="46" xr10:uidLastSave="{00000000-0000-0000-0000-000000000000}"/>
  <bookViews>
    <workbookView xWindow="-110" yWindow="-110" windowWidth="19420" windowHeight="11020" xr2:uid="{EC0911B3-EDF5-4801-8A94-6E3C29F54F76}"/>
  </bookViews>
  <sheets>
    <sheet name="CashFlowProjections" sheetId="1" r:id="rId1"/>
    <sheet name="qtr to Qtr" sheetId="2" r:id="rId2"/>
    <sheet name="threeYearCompatriso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4" i="1"/>
  <c r="F20" i="1"/>
  <c r="E3" i="1"/>
  <c r="E20" i="1" s="1"/>
  <c r="F23" i="1" l="1"/>
  <c r="F26" i="1" s="1"/>
</calcChain>
</file>

<file path=xl/sharedStrings.xml><?xml version="1.0" encoding="utf-8"?>
<sst xmlns="http://schemas.openxmlformats.org/spreadsheetml/2006/main" count="292" uniqueCount="171">
  <si>
    <t>Cash At Bank</t>
  </si>
  <si>
    <t>Member Loans</t>
  </si>
  <si>
    <t>Outstanding Revenue</t>
  </si>
  <si>
    <t>Job Keeper till end of march</t>
  </si>
  <si>
    <t>Upcoming Payments</t>
  </si>
  <si>
    <t xml:space="preserve">Payg </t>
  </si>
  <si>
    <t>super</t>
  </si>
  <si>
    <t>Sailing Aus</t>
  </si>
  <si>
    <t>Operating Profit till end of June</t>
  </si>
  <si>
    <t>Insurance</t>
  </si>
  <si>
    <t>Sailing School</t>
  </si>
  <si>
    <t>Bar + food</t>
  </si>
  <si>
    <t>Misc</t>
  </si>
  <si>
    <t>Hall hire</t>
  </si>
  <si>
    <t>Racing fees</t>
  </si>
  <si>
    <t>End of Fin Year Planning</t>
  </si>
  <si>
    <t>Costs/ Liabilites</t>
  </si>
  <si>
    <t>Revenue / Cash</t>
  </si>
  <si>
    <t>Cash Position 30-Jun-2021</t>
  </si>
  <si>
    <t>Debt</t>
  </si>
  <si>
    <t>Member Loan draw Down</t>
  </si>
  <si>
    <t>Member payment</t>
  </si>
  <si>
    <t>Profit &amp; Loss</t>
  </si>
  <si>
    <t>Balmain Sailing Club Inc.</t>
  </si>
  <si>
    <t>YTD</t>
  </si>
  <si>
    <t>Income</t>
  </si>
  <si>
    <t xml:space="preserve">   Net Profit / (Loss)</t>
  </si>
  <si>
    <t xml:space="preserve">      Operating Profit</t>
  </si>
  <si>
    <t xml:space="preserve">         A Gross Profit</t>
  </si>
  <si>
    <t xml:space="preserve">            A Racing and Membership Profit</t>
  </si>
  <si>
    <t xml:space="preserve">               Racing and Membership    Income</t>
  </si>
  <si>
    <t xml:space="preserve">               Keelboat Race Fees</t>
  </si>
  <si>
    <t xml:space="preserve">               Membership Fees</t>
  </si>
  <si>
    <t xml:space="preserve">               Total Racing and Membership    Income</t>
  </si>
  <si>
    <t xml:space="preserve">               Racing and Membership Expenses</t>
  </si>
  <si>
    <t xml:space="preserve">               Fuel</t>
  </si>
  <si>
    <t xml:space="preserve">               Other Racing Expenses</t>
  </si>
  <si>
    <t xml:space="preserve">               Prizes</t>
  </si>
  <si>
    <t xml:space="preserve">               Sailing Repairs</t>
  </si>
  <si>
    <t xml:space="preserve">               Tender Operating Costs</t>
  </si>
  <si>
    <t xml:space="preserve">               TopYacht Charges</t>
  </si>
  <si>
    <t xml:space="preserve">               Total Racing and Membership Expenses</t>
  </si>
  <si>
    <t xml:space="preserve">            Total A Racing and Membership Profit</t>
  </si>
  <si>
    <t xml:space="preserve">            B Sailing School Profit</t>
  </si>
  <si>
    <t xml:space="preserve">               Sailing School    Income</t>
  </si>
  <si>
    <t xml:space="preserve">               Sailing School Fees</t>
  </si>
  <si>
    <t xml:space="preserve">               Total Sailing School    Income</t>
  </si>
  <si>
    <t xml:space="preserve">               Sailing School  Expenses</t>
  </si>
  <si>
    <t xml:space="preserve">               Sailing School Boat/Repairs</t>
  </si>
  <si>
    <t xml:space="preserve">               Sailing School Expenses</t>
  </si>
  <si>
    <t xml:space="preserve">               Total Sailing School  Expenses</t>
  </si>
  <si>
    <t xml:space="preserve">            Total B Sailing School Profit</t>
  </si>
  <si>
    <t xml:space="preserve">            C Bar Profit</t>
  </si>
  <si>
    <t xml:space="preserve">               Bar   Income</t>
  </si>
  <si>
    <t xml:space="preserve">               Bar Sales (No Inventory)</t>
  </si>
  <si>
    <t xml:space="preserve">               Total Bar   Income</t>
  </si>
  <si>
    <t xml:space="preserve">               Bar Expenses</t>
  </si>
  <si>
    <t xml:space="preserve">               Bar Contractor Costs</t>
  </si>
  <si>
    <t xml:space="preserve">               Bar Purchases (no inventory)</t>
  </si>
  <si>
    <t xml:space="preserve">               Bar Supplies</t>
  </si>
  <si>
    <t xml:space="preserve">               Beer</t>
  </si>
  <si>
    <t xml:space="preserve">               Other Bar Supplies</t>
  </si>
  <si>
    <t xml:space="preserve">               Spirits</t>
  </si>
  <si>
    <t xml:space="preserve">               Wine</t>
  </si>
  <si>
    <t xml:space="preserve">               Total Bar Expenses</t>
  </si>
  <si>
    <t xml:space="preserve">            Total C Bar Profit</t>
  </si>
  <si>
    <t xml:space="preserve">            D Food Profit</t>
  </si>
  <si>
    <t xml:space="preserve">            Food Sales</t>
  </si>
  <si>
    <t xml:space="preserve">               Food Expenses</t>
  </si>
  <si>
    <t xml:space="preserve">               Food &amp; Food Related</t>
  </si>
  <si>
    <t xml:space="preserve">               Kitchen Expenses</t>
  </si>
  <si>
    <t xml:space="preserve">               Total Food Expenses</t>
  </si>
  <si>
    <t xml:space="preserve">            Total D Food Profit</t>
  </si>
  <si>
    <t xml:space="preserve">            F Merchandise Profit</t>
  </si>
  <si>
    <t xml:space="preserve">               Merchandise Expenses</t>
  </si>
  <si>
    <t xml:space="preserve">               Merchandise Purchased (Caps/T's/Other)</t>
  </si>
  <si>
    <t xml:space="preserve">               Total Merchandise Expenses</t>
  </si>
  <si>
    <t xml:space="preserve">            Total F Merchandise Profit</t>
  </si>
  <si>
    <t xml:space="preserve">            H Regatta Profit</t>
  </si>
  <si>
    <t xml:space="preserve">               Regatta Income</t>
  </si>
  <si>
    <t xml:space="preserve">               Regatta Expenses (5-3000)</t>
  </si>
  <si>
    <t xml:space="preserve">               Regatta Pub Challenge</t>
  </si>
  <si>
    <t xml:space="preserve">               Total Regatta Income</t>
  </si>
  <si>
    <t xml:space="preserve">            Total H Regatta Profit</t>
  </si>
  <si>
    <t xml:space="preserve">            I Profit from other Activities</t>
  </si>
  <si>
    <t xml:space="preserve">            Donations</t>
  </si>
  <si>
    <t xml:space="preserve">            Hall Hire</t>
  </si>
  <si>
    <t xml:space="preserve">            Raffle</t>
  </si>
  <si>
    <t xml:space="preserve">            Sponsorship</t>
  </si>
  <si>
    <t xml:space="preserve">            Total I Profit from other Activities</t>
  </si>
  <si>
    <t xml:space="preserve">         Total A Gross Profit</t>
  </si>
  <si>
    <t xml:space="preserve">         Expenses</t>
  </si>
  <si>
    <t xml:space="preserve">         Bank Charges</t>
  </si>
  <si>
    <t xml:space="preserve">         Bookkeeping Costs</t>
  </si>
  <si>
    <t xml:space="preserve">         Bookkeeping Software</t>
  </si>
  <si>
    <t xml:space="preserve">         Building Maintenance</t>
  </si>
  <si>
    <t xml:space="preserve">         Cleaning</t>
  </si>
  <si>
    <t xml:space="preserve">         Council Rates</t>
  </si>
  <si>
    <t xml:space="preserve">         Electricity</t>
  </si>
  <si>
    <t xml:space="preserve">         Insurance</t>
  </si>
  <si>
    <t xml:space="preserve">         Interest Paid</t>
  </si>
  <si>
    <t xml:space="preserve">         Marketing Expenses</t>
  </si>
  <si>
    <t xml:space="preserve">         Merchant Fees</t>
  </si>
  <si>
    <t xml:space="preserve">         Newsletter &amp; Web Costs</t>
  </si>
  <si>
    <t xml:space="preserve">         Office Supplies</t>
  </si>
  <si>
    <t xml:space="preserve">         Other Expenses</t>
  </si>
  <si>
    <t xml:space="preserve">         Rent</t>
  </si>
  <si>
    <t xml:space="preserve">         Telephone/Fax/Internet</t>
  </si>
  <si>
    <t xml:space="preserve">         Waste Removal</t>
  </si>
  <si>
    <t xml:space="preserve">         Water</t>
  </si>
  <si>
    <t xml:space="preserve">            Managerial Expenses</t>
  </si>
  <si>
    <t xml:space="preserve">            Superannuation</t>
  </si>
  <si>
    <t xml:space="preserve">            Wages and Salaries</t>
  </si>
  <si>
    <t xml:space="preserve">            Total Managerial Expenses</t>
  </si>
  <si>
    <t xml:space="preserve">         Total Expenses</t>
  </si>
  <si>
    <t xml:space="preserve">      Total Operating Profit</t>
  </si>
  <si>
    <t xml:space="preserve">      Other Income</t>
  </si>
  <si>
    <t xml:space="preserve">      Interest Received</t>
  </si>
  <si>
    <t xml:space="preserve">      Total Other Income</t>
  </si>
  <si>
    <t xml:space="preserve">   Total Net Profit / (Loss)</t>
  </si>
  <si>
    <t>Total Income</t>
  </si>
  <si>
    <t>Less Cost of Sales</t>
  </si>
  <si>
    <t>Hall Hire Expense</t>
  </si>
  <si>
    <t>Total Cost of Sales</t>
  </si>
  <si>
    <t>Gross Profit</t>
  </si>
  <si>
    <t>Plus Other Income</t>
  </si>
  <si>
    <t>ATO-ICA CF Boost</t>
  </si>
  <si>
    <t>ATO-JobKeeper</t>
  </si>
  <si>
    <t>NSW Community Sport Recovery Grassroots Sports Fund</t>
  </si>
  <si>
    <t>NSW-Grant</t>
  </si>
  <si>
    <t>Total Other Income</t>
  </si>
  <si>
    <t>Less Operating Expenses</t>
  </si>
  <si>
    <t>Annual Leave Expense</t>
  </si>
  <si>
    <t>Kitchen Consumables</t>
  </si>
  <si>
    <t>Subscriptions</t>
  </si>
  <si>
    <t>Total Operating Expenses</t>
  </si>
  <si>
    <t>Operating Profit</t>
  </si>
  <si>
    <t>Non-operating Income</t>
  </si>
  <si>
    <t xml:space="preserve">   G Pontoon Profit</t>
  </si>
  <si>
    <t xml:space="preserve">   Pontoon Expenses</t>
  </si>
  <si>
    <t xml:space="preserve">   Pontoon Project (ASF Donations)</t>
  </si>
  <si>
    <t xml:space="preserve">   Total G Pontoon Profit</t>
  </si>
  <si>
    <t>Total Non-operating Income</t>
  </si>
  <si>
    <t>Net Profit</t>
  </si>
  <si>
    <t>For the 3 months ended 31 January 2021</t>
  </si>
  <si>
    <t>Jan-21</t>
  </si>
  <si>
    <t>Oct-20</t>
  </si>
  <si>
    <t>For the 12 months ended 31 January 2021</t>
  </si>
  <si>
    <t>Jan-20</t>
  </si>
  <si>
    <t>Jan-19</t>
  </si>
  <si>
    <t xml:space="preserve">               Dinghy Race Fees &amp; Storage</t>
  </si>
  <si>
    <t xml:space="preserve">               Miscellaneous Income</t>
  </si>
  <si>
    <t xml:space="preserve">               Tender Donations</t>
  </si>
  <si>
    <t xml:space="preserve">               Tender Storage Income</t>
  </si>
  <si>
    <t xml:space="preserve">               Tender Expenses</t>
  </si>
  <si>
    <t xml:space="preserve">               YA Membership</t>
  </si>
  <si>
    <t xml:space="preserve">               Sailing School Contractors</t>
  </si>
  <si>
    <t xml:space="preserve">            E Function Profit</t>
  </si>
  <si>
    <t xml:space="preserve">            Function Expenses</t>
  </si>
  <si>
    <t xml:space="preserve">            Function Income</t>
  </si>
  <si>
    <t xml:space="preserve">            Total E Function Profit</t>
  </si>
  <si>
    <t xml:space="preserve">            Merchandise Sales</t>
  </si>
  <si>
    <t xml:space="preserve">               Regatta Race fees</t>
  </si>
  <si>
    <t xml:space="preserve">               Regatta Sponsorship</t>
  </si>
  <si>
    <t xml:space="preserve">         Equipment under $1000</t>
  </si>
  <si>
    <t xml:space="preserve">         Eventbrite Fees</t>
  </si>
  <si>
    <t xml:space="preserve">         Memberships/Fees/Registration</t>
  </si>
  <si>
    <t xml:space="preserve">         Security</t>
  </si>
  <si>
    <t xml:space="preserve">         Sporting Pulse Fees</t>
  </si>
  <si>
    <t>Club Management</t>
  </si>
  <si>
    <t xml:space="preserve">   Pontoon Project (RMS)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</si>
</sst>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809]#,##0.00;\-[$$-809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1">
      <alignment vertical="center"/>
    </xf>
    <xf numFmtId="168" fontId="3" fillId="0" borderId="0" xfId="1" applyNumberFormat="1" applyFont="1" applyFill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/>
    </xf>
    <xf numFmtId="168" fontId="4" fillId="0" borderId="2" xfId="1" applyNumberFormat="1" applyFont="1" applyFill="1" applyBorder="1" applyAlignment="1" applyProtection="1">
      <alignment vertical="center"/>
    </xf>
    <xf numFmtId="168" fontId="5" fillId="0" borderId="0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0" xfId="1">
      <alignment vertical="center"/>
    </xf>
    <xf numFmtId="168" fontId="3" fillId="0" borderId="0" xfId="1" applyNumberFormat="1" applyFont="1" applyFill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vertical="center"/>
    </xf>
    <xf numFmtId="168" fontId="6" fillId="0" borderId="0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/>
    </xf>
    <xf numFmtId="168" fontId="4" fillId="0" borderId="2" xfId="1" applyNumberFormat="1" applyFont="1" applyFill="1" applyBorder="1" applyAlignment="1" applyProtection="1">
      <alignment vertical="center"/>
    </xf>
    <xf numFmtId="0" fontId="2" fillId="0" borderId="0" xfId="1">
      <alignment vertical="center"/>
    </xf>
    <xf numFmtId="168" fontId="3" fillId="0" borderId="0" xfId="1" applyNumberFormat="1" applyFont="1" applyFill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vertical="center"/>
    </xf>
    <xf numFmtId="168" fontId="6" fillId="0" borderId="0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/>
    </xf>
    <xf numFmtId="168" fontId="4" fillId="0" borderId="2" xfId="1" applyNumberFormat="1" applyFont="1" applyFill="1" applyBorder="1" applyAlignment="1" applyProtection="1">
      <alignment vertical="center"/>
    </xf>
    <xf numFmtId="0" fontId="7" fillId="0" borderId="0" xfId="0" applyFont="1"/>
    <xf numFmtId="168" fontId="4" fillId="2" borderId="1" xfId="1" applyNumberFormat="1" applyFont="1" applyFill="1" applyBorder="1" applyAlignment="1" applyProtection="1">
      <alignment vertical="center"/>
    </xf>
    <xf numFmtId="168" fontId="4" fillId="3" borderId="1" xfId="1" applyNumberFormat="1" applyFont="1" applyFill="1" applyBorder="1" applyAlignment="1" applyProtection="1">
      <alignment vertical="center"/>
    </xf>
    <xf numFmtId="168" fontId="4" fillId="4" borderId="2" xfId="1" applyNumberFormat="1" applyFont="1" applyFill="1" applyBorder="1" applyAlignment="1" applyProtection="1">
      <alignment vertical="center"/>
    </xf>
    <xf numFmtId="168" fontId="4" fillId="5" borderId="2" xfId="1" applyNumberFormat="1" applyFont="1" applyFill="1" applyBorder="1" applyAlignment="1" applyProtection="1">
      <alignment vertical="center"/>
    </xf>
    <xf numFmtId="168" fontId="4" fillId="6" borderId="2" xfId="1" applyNumberFormat="1" applyFont="1" applyFill="1" applyBorder="1" applyAlignment="1" applyProtection="1">
      <alignment vertical="center"/>
    </xf>
    <xf numFmtId="168" fontId="3" fillId="3" borderId="0" xfId="1" applyNumberFormat="1" applyFont="1" applyFill="1" applyBorder="1" applyAlignment="1" applyProtection="1">
      <alignment vertical="center"/>
    </xf>
    <xf numFmtId="168" fontId="3" fillId="7" borderId="0" xfId="1" applyNumberFormat="1" applyFont="1" applyFill="1" applyBorder="1" applyAlignment="1" applyProtection="1">
      <alignment vertical="center"/>
    </xf>
    <xf numFmtId="168" fontId="4" fillId="6" borderId="1" xfId="1" applyNumberFormat="1" applyFont="1" applyFill="1" applyBorder="1" applyAlignment="1" applyProtection="1">
      <alignment vertical="center"/>
    </xf>
    <xf numFmtId="168" fontId="4" fillId="8" borderId="2" xfId="1" applyNumberFormat="1" applyFont="1" applyFill="1" applyBorder="1" applyAlignment="1" applyProtection="1">
      <alignment vertical="center"/>
    </xf>
  </cellXfs>
  <cellStyles count="2">
    <cellStyle name="Normal" xfId="0" builtinId="0"/>
    <cellStyle name="Normal 2" xfId="1" xr:uid="{40712166-FABE-4470-B513-6E4B7E142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FC43-74E5-4E37-B5A6-70106DD55664}">
  <dimension ref="A1:F26"/>
  <sheetViews>
    <sheetView tabSelected="1" workbookViewId="0">
      <selection activeCell="E16" sqref="E16"/>
    </sheetView>
  </sheetViews>
  <sheetFormatPr defaultRowHeight="14.5" x14ac:dyDescent="0.35"/>
  <cols>
    <col min="4" max="4" width="21.453125" customWidth="1"/>
    <col min="5" max="5" width="14.81640625" customWidth="1"/>
    <col min="6" max="6" width="16.1796875" customWidth="1"/>
  </cols>
  <sheetData>
    <row r="1" spans="1:6" x14ac:dyDescent="0.35">
      <c r="A1" s="1" t="s">
        <v>15</v>
      </c>
      <c r="E1" s="1" t="s">
        <v>17</v>
      </c>
      <c r="F1" s="1" t="s">
        <v>16</v>
      </c>
    </row>
    <row r="3" spans="1:6" x14ac:dyDescent="0.35">
      <c r="A3" s="1" t="s">
        <v>0</v>
      </c>
      <c r="E3">
        <f>46038+37092+5576+1837</f>
        <v>90543</v>
      </c>
    </row>
    <row r="4" spans="1:6" x14ac:dyDescent="0.35">
      <c r="A4" s="1" t="s">
        <v>1</v>
      </c>
      <c r="F4">
        <v>65000</v>
      </c>
    </row>
    <row r="5" spans="1:6" x14ac:dyDescent="0.35">
      <c r="A5" s="1" t="s">
        <v>2</v>
      </c>
      <c r="E5">
        <v>10500</v>
      </c>
    </row>
    <row r="6" spans="1:6" x14ac:dyDescent="0.35">
      <c r="A6" t="s">
        <v>3</v>
      </c>
      <c r="E6">
        <v>4000</v>
      </c>
    </row>
    <row r="7" spans="1:6" x14ac:dyDescent="0.35">
      <c r="A7" s="1" t="s">
        <v>8</v>
      </c>
    </row>
    <row r="8" spans="1:6" x14ac:dyDescent="0.35">
      <c r="B8" t="s">
        <v>11</v>
      </c>
      <c r="E8">
        <v>7000</v>
      </c>
    </row>
    <row r="9" spans="1:6" x14ac:dyDescent="0.35">
      <c r="B9" t="s">
        <v>10</v>
      </c>
      <c r="E9">
        <v>3500</v>
      </c>
    </row>
    <row r="10" spans="1:6" x14ac:dyDescent="0.35">
      <c r="B10" s="28" t="s">
        <v>13</v>
      </c>
      <c r="E10">
        <v>8500</v>
      </c>
    </row>
    <row r="11" spans="1:6" x14ac:dyDescent="0.35">
      <c r="B11" t="s">
        <v>14</v>
      </c>
      <c r="E11">
        <v>2500</v>
      </c>
    </row>
    <row r="12" spans="1:6" x14ac:dyDescent="0.35">
      <c r="A12" s="1" t="s">
        <v>4</v>
      </c>
    </row>
    <row r="13" spans="1:6" x14ac:dyDescent="0.35">
      <c r="A13" t="s">
        <v>5</v>
      </c>
      <c r="F13">
        <v>30000</v>
      </c>
    </row>
    <row r="14" spans="1:6" x14ac:dyDescent="0.35">
      <c r="A14" t="s">
        <v>21</v>
      </c>
      <c r="F14">
        <f>F4*0.04</f>
        <v>2600</v>
      </c>
    </row>
    <row r="15" spans="1:6" x14ac:dyDescent="0.35">
      <c r="A15" t="s">
        <v>6</v>
      </c>
      <c r="F15">
        <v>2500</v>
      </c>
    </row>
    <row r="16" spans="1:6" x14ac:dyDescent="0.35">
      <c r="A16" t="s">
        <v>9</v>
      </c>
      <c r="F16">
        <v>20000</v>
      </c>
    </row>
    <row r="17" spans="1:6" x14ac:dyDescent="0.35">
      <c r="A17" t="s">
        <v>7</v>
      </c>
      <c r="F17">
        <v>4850</v>
      </c>
    </row>
    <row r="18" spans="1:6" x14ac:dyDescent="0.35">
      <c r="A18" t="s">
        <v>12</v>
      </c>
      <c r="F18">
        <v>10000</v>
      </c>
    </row>
    <row r="19" spans="1:6" ht="15" thickBot="1" x14ac:dyDescent="0.4">
      <c r="E19" s="11"/>
      <c r="F19" s="11"/>
    </row>
    <row r="20" spans="1:6" ht="14" customHeight="1" thickTop="1" x14ac:dyDescent="0.35">
      <c r="E20">
        <f>SUM(E3:E17)</f>
        <v>126543</v>
      </c>
      <c r="F20">
        <f>SUM(F12:F18)</f>
        <v>69950</v>
      </c>
    </row>
    <row r="23" spans="1:6" x14ac:dyDescent="0.35">
      <c r="A23" t="s">
        <v>18</v>
      </c>
      <c r="F23">
        <f>E20-F20</f>
        <v>56593</v>
      </c>
    </row>
    <row r="24" spans="1:6" x14ac:dyDescent="0.35">
      <c r="A24" t="s">
        <v>19</v>
      </c>
      <c r="F24">
        <f>-F4</f>
        <v>-65000</v>
      </c>
    </row>
    <row r="26" spans="1:6" x14ac:dyDescent="0.35">
      <c r="A26" t="s">
        <v>20</v>
      </c>
      <c r="F26">
        <f>SUM(F23:F25)</f>
        <v>-8407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C0C2-65A5-42AB-BDDA-47A6353ABC13}">
  <dimension ref="A1:D168"/>
  <sheetViews>
    <sheetView topLeftCell="A71" workbookViewId="0">
      <selection activeCell="B37" sqref="B37"/>
    </sheetView>
  </sheetViews>
  <sheetFormatPr defaultRowHeight="14.5" x14ac:dyDescent="0.35"/>
  <cols>
    <col min="1" max="1" width="43.453125" bestFit="1" customWidth="1"/>
    <col min="2" max="2" width="28.1796875" customWidth="1"/>
    <col min="3" max="3" width="22.26953125" customWidth="1"/>
    <col min="4" max="4" width="17.7265625" customWidth="1"/>
  </cols>
  <sheetData>
    <row r="1" spans="1:4" ht="15.5" x14ac:dyDescent="0.35">
      <c r="A1" s="9" t="s">
        <v>22</v>
      </c>
      <c r="B1" s="9"/>
      <c r="C1" s="9"/>
      <c r="D1" s="9"/>
    </row>
    <row r="2" spans="1:4" x14ac:dyDescent="0.35">
      <c r="A2" s="10" t="s">
        <v>23</v>
      </c>
      <c r="B2" s="10"/>
      <c r="C2" s="10"/>
      <c r="D2" s="10"/>
    </row>
    <row r="3" spans="1:4" x14ac:dyDescent="0.35">
      <c r="A3" s="10" t="s">
        <v>144</v>
      </c>
      <c r="B3" s="10"/>
      <c r="C3" s="10"/>
      <c r="D3" s="10"/>
    </row>
    <row r="5" spans="1:4" x14ac:dyDescent="0.35">
      <c r="A5" s="15"/>
      <c r="B5" s="15" t="s">
        <v>145</v>
      </c>
      <c r="C5" s="15" t="s">
        <v>146</v>
      </c>
      <c r="D5" s="15" t="s">
        <v>24</v>
      </c>
    </row>
    <row r="7" spans="1:4" x14ac:dyDescent="0.35">
      <c r="A7" s="14" t="s">
        <v>25</v>
      </c>
      <c r="B7" s="12"/>
      <c r="C7" s="12"/>
      <c r="D7" s="12"/>
    </row>
    <row r="9" spans="1:4" x14ac:dyDescent="0.35">
      <c r="A9" s="14" t="s">
        <v>26</v>
      </c>
      <c r="B9" s="12"/>
      <c r="C9" s="12"/>
      <c r="D9" s="12"/>
    </row>
    <row r="11" spans="1:4" x14ac:dyDescent="0.35">
      <c r="A11" s="14" t="s">
        <v>27</v>
      </c>
      <c r="B11" s="12"/>
      <c r="C11" s="12"/>
      <c r="D11" s="12"/>
    </row>
    <row r="13" spans="1:4" x14ac:dyDescent="0.35">
      <c r="A13" s="14" t="s">
        <v>28</v>
      </c>
      <c r="B13" s="12"/>
      <c r="C13" s="12"/>
      <c r="D13" s="12"/>
    </row>
    <row r="15" spans="1:4" x14ac:dyDescent="0.35">
      <c r="A15" s="14" t="s">
        <v>29</v>
      </c>
      <c r="B15" s="12"/>
      <c r="C15" s="12"/>
      <c r="D15" s="12"/>
    </row>
    <row r="17" spans="1:4" x14ac:dyDescent="0.35">
      <c r="A17" s="14" t="s">
        <v>30</v>
      </c>
      <c r="B17" s="12"/>
      <c r="C17" s="12"/>
      <c r="D17" s="12"/>
    </row>
    <row r="18" spans="1:4" x14ac:dyDescent="0.35">
      <c r="A18" s="13" t="s">
        <v>31</v>
      </c>
      <c r="B18" s="13">
        <v>2970</v>
      </c>
      <c r="C18" s="13">
        <v>24785.45</v>
      </c>
      <c r="D18" s="13">
        <v>30646.36</v>
      </c>
    </row>
    <row r="19" spans="1:4" x14ac:dyDescent="0.35">
      <c r="A19" s="13" t="s">
        <v>32</v>
      </c>
      <c r="B19" s="13">
        <v>5035.91</v>
      </c>
      <c r="C19" s="13">
        <v>23182.57</v>
      </c>
      <c r="D19" s="13">
        <v>72560.61</v>
      </c>
    </row>
    <row r="20" spans="1:4" x14ac:dyDescent="0.35">
      <c r="A20" s="16" t="s">
        <v>33</v>
      </c>
      <c r="B20" s="18">
        <v>8005.91</v>
      </c>
      <c r="C20" s="18">
        <v>47968.02</v>
      </c>
      <c r="D20" s="18">
        <v>103206.97</v>
      </c>
    </row>
    <row r="22" spans="1:4" x14ac:dyDescent="0.35">
      <c r="A22" s="14" t="s">
        <v>34</v>
      </c>
      <c r="B22" s="12"/>
      <c r="C22" s="12"/>
      <c r="D22" s="12"/>
    </row>
    <row r="23" spans="1:4" x14ac:dyDescent="0.35">
      <c r="A23" s="13" t="s">
        <v>35</v>
      </c>
      <c r="B23" s="13">
        <v>-382.57</v>
      </c>
      <c r="C23" s="13">
        <v>-279.54000000000002</v>
      </c>
      <c r="D23" s="13">
        <v>-705.28</v>
      </c>
    </row>
    <row r="24" spans="1:4" x14ac:dyDescent="0.35">
      <c r="A24" s="13" t="s">
        <v>36</v>
      </c>
      <c r="B24" s="13">
        <v>0</v>
      </c>
      <c r="C24" s="13">
        <v>0</v>
      </c>
      <c r="D24" s="13">
        <v>-63.89</v>
      </c>
    </row>
    <row r="25" spans="1:4" x14ac:dyDescent="0.35">
      <c r="A25" s="13" t="s">
        <v>37</v>
      </c>
      <c r="B25" s="13">
        <v>-40</v>
      </c>
      <c r="C25" s="13">
        <v>-877</v>
      </c>
      <c r="D25" s="13">
        <v>-917</v>
      </c>
    </row>
    <row r="26" spans="1:4" x14ac:dyDescent="0.35">
      <c r="A26" s="13" t="s">
        <v>38</v>
      </c>
      <c r="B26" s="13">
        <v>-389.59</v>
      </c>
      <c r="C26" s="13">
        <v>0</v>
      </c>
      <c r="D26" s="13">
        <v>-389.59</v>
      </c>
    </row>
    <row r="27" spans="1:4" x14ac:dyDescent="0.35">
      <c r="A27" s="13" t="s">
        <v>39</v>
      </c>
      <c r="B27" s="13">
        <v>-1940</v>
      </c>
      <c r="C27" s="13">
        <v>-1220</v>
      </c>
      <c r="D27" s="13">
        <v>-3360</v>
      </c>
    </row>
    <row r="28" spans="1:4" x14ac:dyDescent="0.35">
      <c r="A28" s="13" t="s">
        <v>40</v>
      </c>
      <c r="B28" s="13">
        <v>0</v>
      </c>
      <c r="C28" s="13">
        <v>-1265.73</v>
      </c>
      <c r="D28" s="13">
        <v>-2455.5300000000002</v>
      </c>
    </row>
    <row r="29" spans="1:4" x14ac:dyDescent="0.35">
      <c r="A29" s="16" t="s">
        <v>41</v>
      </c>
      <c r="B29" s="18">
        <v>-2752.16</v>
      </c>
      <c r="C29" s="18">
        <v>-3642.27</v>
      </c>
      <c r="D29" s="18">
        <v>-7891.29</v>
      </c>
    </row>
    <row r="31" spans="1:4" ht="15" thickBot="1" x14ac:dyDescent="0.4">
      <c r="A31" s="17" t="s">
        <v>42</v>
      </c>
      <c r="B31" s="19">
        <v>5253.75</v>
      </c>
      <c r="C31" s="19">
        <v>44325.75</v>
      </c>
      <c r="D31" s="19">
        <v>95315.68</v>
      </c>
    </row>
    <row r="32" spans="1:4" ht="15" thickTop="1" x14ac:dyDescent="0.35"/>
    <row r="33" spans="1:4" x14ac:dyDescent="0.35">
      <c r="A33" s="14" t="s">
        <v>43</v>
      </c>
      <c r="B33" s="12"/>
      <c r="C33" s="12"/>
      <c r="D33" s="12"/>
    </row>
    <row r="35" spans="1:4" x14ac:dyDescent="0.35">
      <c r="A35" s="14" t="s">
        <v>44</v>
      </c>
      <c r="B35" s="12"/>
      <c r="C35" s="12"/>
      <c r="D35" s="12"/>
    </row>
    <row r="36" spans="1:4" x14ac:dyDescent="0.35">
      <c r="A36" s="13" t="s">
        <v>45</v>
      </c>
      <c r="B36" s="13">
        <v>11374.27</v>
      </c>
      <c r="C36" s="13">
        <v>0</v>
      </c>
      <c r="D36" s="13">
        <v>11374.27</v>
      </c>
    </row>
    <row r="37" spans="1:4" x14ac:dyDescent="0.35">
      <c r="A37" s="16" t="s">
        <v>46</v>
      </c>
      <c r="B37" s="18">
        <v>11374.27</v>
      </c>
      <c r="C37" s="18">
        <v>0</v>
      </c>
      <c r="D37" s="18">
        <v>11374.27</v>
      </c>
    </row>
    <row r="39" spans="1:4" x14ac:dyDescent="0.35">
      <c r="A39" s="14" t="s">
        <v>47</v>
      </c>
      <c r="B39" s="12"/>
      <c r="C39" s="12"/>
      <c r="D39" s="12"/>
    </row>
    <row r="40" spans="1:4" x14ac:dyDescent="0.35">
      <c r="A40" s="13" t="s">
        <v>48</v>
      </c>
      <c r="B40" s="13">
        <v>0</v>
      </c>
      <c r="C40" s="13">
        <v>-2442.06</v>
      </c>
      <c r="D40" s="13">
        <v>-2460.2399999999998</v>
      </c>
    </row>
    <row r="41" spans="1:4" x14ac:dyDescent="0.35">
      <c r="A41" s="13" t="s">
        <v>49</v>
      </c>
      <c r="B41" s="13">
        <v>-5721.05</v>
      </c>
      <c r="C41" s="13">
        <v>-7173.63</v>
      </c>
      <c r="D41" s="13">
        <v>-12894.68</v>
      </c>
    </row>
    <row r="42" spans="1:4" x14ac:dyDescent="0.35">
      <c r="A42" s="16" t="s">
        <v>50</v>
      </c>
      <c r="B42" s="18">
        <v>-5721.05</v>
      </c>
      <c r="C42" s="18">
        <v>-9615.69</v>
      </c>
      <c r="D42" s="18">
        <v>-15354.92</v>
      </c>
    </row>
    <row r="44" spans="1:4" ht="15" thickBot="1" x14ac:dyDescent="0.4">
      <c r="A44" s="17" t="s">
        <v>51</v>
      </c>
      <c r="B44" s="19">
        <v>5653.22</v>
      </c>
      <c r="C44" s="19">
        <v>-9615.69</v>
      </c>
      <c r="D44" s="19">
        <v>-3980.65</v>
      </c>
    </row>
    <row r="45" spans="1:4" ht="15" thickTop="1" x14ac:dyDescent="0.35"/>
    <row r="46" spans="1:4" x14ac:dyDescent="0.35">
      <c r="A46" s="14" t="s">
        <v>52</v>
      </c>
      <c r="B46" s="12"/>
      <c r="C46" s="12"/>
      <c r="D46" s="12"/>
    </row>
    <row r="48" spans="1:4" x14ac:dyDescent="0.35">
      <c r="A48" s="14" t="s">
        <v>53</v>
      </c>
      <c r="B48" s="12"/>
      <c r="C48" s="12"/>
      <c r="D48" s="12"/>
    </row>
    <row r="49" spans="1:4" x14ac:dyDescent="0.35">
      <c r="A49" s="13" t="s">
        <v>54</v>
      </c>
      <c r="B49" s="13">
        <v>16265.01</v>
      </c>
      <c r="C49" s="13">
        <v>14557.27</v>
      </c>
      <c r="D49" s="13">
        <v>37063.160000000003</v>
      </c>
    </row>
    <row r="50" spans="1:4" x14ac:dyDescent="0.35">
      <c r="A50" s="16" t="s">
        <v>55</v>
      </c>
      <c r="B50" s="18">
        <v>16265.01</v>
      </c>
      <c r="C50" s="18">
        <v>14557.27</v>
      </c>
      <c r="D50" s="18">
        <v>37063.160000000003</v>
      </c>
    </row>
    <row r="52" spans="1:4" x14ac:dyDescent="0.35">
      <c r="A52" s="14" t="s">
        <v>56</v>
      </c>
      <c r="B52" s="12"/>
      <c r="C52" s="12"/>
      <c r="D52" s="12"/>
    </row>
    <row r="53" spans="1:4" x14ac:dyDescent="0.35">
      <c r="A53" s="13" t="s">
        <v>57</v>
      </c>
      <c r="B53" s="13">
        <v>-2310</v>
      </c>
      <c r="C53" s="13">
        <v>-2490</v>
      </c>
      <c r="D53" s="13">
        <v>-5040</v>
      </c>
    </row>
    <row r="54" spans="1:4" x14ac:dyDescent="0.35">
      <c r="A54" s="13" t="s">
        <v>58</v>
      </c>
      <c r="B54" s="13">
        <v>0</v>
      </c>
      <c r="C54" s="13">
        <v>0</v>
      </c>
      <c r="D54" s="13">
        <v>25.89</v>
      </c>
    </row>
    <row r="55" spans="1:4" x14ac:dyDescent="0.35">
      <c r="A55" s="13" t="s">
        <v>59</v>
      </c>
      <c r="B55" s="13">
        <v>-460.92</v>
      </c>
      <c r="C55" s="13">
        <v>-610.30999999999995</v>
      </c>
      <c r="D55" s="13">
        <v>-1111.3499999999999</v>
      </c>
    </row>
    <row r="56" spans="1:4" x14ac:dyDescent="0.35">
      <c r="A56" s="13" t="s">
        <v>60</v>
      </c>
      <c r="B56" s="13">
        <v>-2128.67</v>
      </c>
      <c r="C56" s="13">
        <v>-1070.78</v>
      </c>
      <c r="D56" s="13">
        <v>-3660.26</v>
      </c>
    </row>
    <row r="57" spans="1:4" x14ac:dyDescent="0.35">
      <c r="A57" s="13" t="s">
        <v>61</v>
      </c>
      <c r="B57" s="13">
        <v>0</v>
      </c>
      <c r="C57" s="13">
        <v>0</v>
      </c>
      <c r="D57" s="13">
        <v>-112.93</v>
      </c>
    </row>
    <row r="58" spans="1:4" x14ac:dyDescent="0.35">
      <c r="A58" s="13" t="s">
        <v>62</v>
      </c>
      <c r="B58" s="13">
        <v>-570.34</v>
      </c>
      <c r="C58" s="13">
        <v>-1021.81</v>
      </c>
      <c r="D58" s="13">
        <v>-1770.33</v>
      </c>
    </row>
    <row r="59" spans="1:4" x14ac:dyDescent="0.35">
      <c r="A59" s="13" t="s">
        <v>63</v>
      </c>
      <c r="B59" s="13">
        <v>-2669.09</v>
      </c>
      <c r="C59" s="13">
        <v>-2309.09</v>
      </c>
      <c r="D59" s="13">
        <v>-5832.72</v>
      </c>
    </row>
    <row r="60" spans="1:4" x14ac:dyDescent="0.35">
      <c r="A60" s="16" t="s">
        <v>64</v>
      </c>
      <c r="B60" s="18">
        <v>-8139.02</v>
      </c>
      <c r="C60" s="18">
        <v>-7501.99</v>
      </c>
      <c r="D60" s="18">
        <v>-17501.7</v>
      </c>
    </row>
    <row r="62" spans="1:4" ht="15" thickBot="1" x14ac:dyDescent="0.4">
      <c r="A62" s="17" t="s">
        <v>65</v>
      </c>
      <c r="B62" s="19">
        <v>8125.99</v>
      </c>
      <c r="C62" s="19">
        <v>7055.28</v>
      </c>
      <c r="D62" s="19">
        <v>19561.46</v>
      </c>
    </row>
    <row r="63" spans="1:4" ht="15" thickTop="1" x14ac:dyDescent="0.35"/>
    <row r="64" spans="1:4" x14ac:dyDescent="0.35">
      <c r="A64" s="14" t="s">
        <v>66</v>
      </c>
      <c r="B64" s="12"/>
      <c r="C64" s="12"/>
      <c r="D64" s="12"/>
    </row>
    <row r="65" spans="1:4" x14ac:dyDescent="0.35">
      <c r="A65" s="13" t="s">
        <v>67</v>
      </c>
      <c r="B65" s="13">
        <v>8561.81</v>
      </c>
      <c r="C65" s="13">
        <v>2168.1799999999998</v>
      </c>
      <c r="D65" s="13">
        <v>11775.43</v>
      </c>
    </row>
    <row r="67" spans="1:4" x14ac:dyDescent="0.35">
      <c r="A67" s="14" t="s">
        <v>68</v>
      </c>
      <c r="B67" s="12"/>
      <c r="C67" s="12"/>
      <c r="D67" s="12"/>
    </row>
    <row r="68" spans="1:4" x14ac:dyDescent="0.35">
      <c r="A68" s="13" t="s">
        <v>69</v>
      </c>
      <c r="B68" s="13">
        <v>-4757.68</v>
      </c>
      <c r="C68" s="13">
        <v>-1042.8699999999999</v>
      </c>
      <c r="D68" s="13">
        <v>-5607.95</v>
      </c>
    </row>
    <row r="69" spans="1:4" x14ac:dyDescent="0.35">
      <c r="A69" s="13" t="s">
        <v>70</v>
      </c>
      <c r="B69" s="13">
        <v>-1777.73</v>
      </c>
      <c r="C69" s="13">
        <v>-1098.3699999999999</v>
      </c>
      <c r="D69" s="13">
        <v>-2786.24</v>
      </c>
    </row>
    <row r="70" spans="1:4" x14ac:dyDescent="0.35">
      <c r="A70" s="16" t="s">
        <v>71</v>
      </c>
      <c r="B70" s="18">
        <v>-6535.41</v>
      </c>
      <c r="C70" s="18">
        <v>-2141.2399999999998</v>
      </c>
      <c r="D70" s="18">
        <v>-8394.19</v>
      </c>
    </row>
    <row r="72" spans="1:4" ht="15" thickBot="1" x14ac:dyDescent="0.4">
      <c r="A72" s="17" t="s">
        <v>72</v>
      </c>
      <c r="B72" s="19">
        <v>2026.4</v>
      </c>
      <c r="C72" s="19">
        <v>26.94</v>
      </c>
      <c r="D72" s="19">
        <v>3381.24</v>
      </c>
    </row>
    <row r="73" spans="1:4" ht="15" thickTop="1" x14ac:dyDescent="0.35"/>
    <row r="74" spans="1:4" x14ac:dyDescent="0.35">
      <c r="A74" s="14" t="s">
        <v>73</v>
      </c>
      <c r="B74" s="12"/>
      <c r="C74" s="12"/>
      <c r="D74" s="12"/>
    </row>
    <row r="76" spans="1:4" x14ac:dyDescent="0.35">
      <c r="A76" s="14" t="s">
        <v>74</v>
      </c>
      <c r="B76" s="12"/>
      <c r="C76" s="12"/>
      <c r="D76" s="12"/>
    </row>
    <row r="77" spans="1:4" x14ac:dyDescent="0.35">
      <c r="A77" s="13" t="s">
        <v>75</v>
      </c>
      <c r="B77" s="13">
        <v>0</v>
      </c>
      <c r="C77" s="13">
        <v>-877</v>
      </c>
      <c r="D77" s="13">
        <v>-877</v>
      </c>
    </row>
    <row r="78" spans="1:4" x14ac:dyDescent="0.35">
      <c r="A78" s="16" t="s">
        <v>76</v>
      </c>
      <c r="B78" s="18">
        <v>0</v>
      </c>
      <c r="C78" s="18">
        <v>-877</v>
      </c>
      <c r="D78" s="18">
        <v>-877</v>
      </c>
    </row>
    <row r="80" spans="1:4" ht="15" thickBot="1" x14ac:dyDescent="0.4">
      <c r="A80" s="17" t="s">
        <v>77</v>
      </c>
      <c r="B80" s="19">
        <v>0</v>
      </c>
      <c r="C80" s="19">
        <v>-877</v>
      </c>
      <c r="D80" s="19">
        <v>-877</v>
      </c>
    </row>
    <row r="81" spans="1:4" ht="15" thickTop="1" x14ac:dyDescent="0.35"/>
    <row r="82" spans="1:4" x14ac:dyDescent="0.35">
      <c r="A82" s="14" t="s">
        <v>78</v>
      </c>
      <c r="B82" s="12"/>
      <c r="C82" s="12"/>
      <c r="D82" s="12"/>
    </row>
    <row r="84" spans="1:4" x14ac:dyDescent="0.35">
      <c r="A84" s="14" t="s">
        <v>79</v>
      </c>
      <c r="B84" s="12"/>
      <c r="C84" s="12"/>
      <c r="D84" s="12"/>
    </row>
    <row r="85" spans="1:4" x14ac:dyDescent="0.35">
      <c r="A85" s="13" t="s">
        <v>80</v>
      </c>
      <c r="B85" s="13">
        <v>0</v>
      </c>
      <c r="C85" s="13">
        <v>-2226</v>
      </c>
      <c r="D85" s="13">
        <v>-2226</v>
      </c>
    </row>
    <row r="86" spans="1:4" x14ac:dyDescent="0.35">
      <c r="A86" s="13" t="s">
        <v>81</v>
      </c>
      <c r="B86" s="13">
        <v>4700</v>
      </c>
      <c r="C86" s="13">
        <v>0</v>
      </c>
      <c r="D86" s="13">
        <v>4700</v>
      </c>
    </row>
    <row r="87" spans="1:4" x14ac:dyDescent="0.35">
      <c r="A87" s="16" t="s">
        <v>82</v>
      </c>
      <c r="B87" s="18">
        <v>4700</v>
      </c>
      <c r="C87" s="18">
        <v>-2226</v>
      </c>
      <c r="D87" s="18">
        <v>2474</v>
      </c>
    </row>
    <row r="89" spans="1:4" ht="15" thickBot="1" x14ac:dyDescent="0.4">
      <c r="A89" s="17" t="s">
        <v>83</v>
      </c>
      <c r="B89" s="19">
        <v>4700</v>
      </c>
      <c r="C89" s="19">
        <v>-2226</v>
      </c>
      <c r="D89" s="19">
        <v>2474</v>
      </c>
    </row>
    <row r="90" spans="1:4" ht="15" thickTop="1" x14ac:dyDescent="0.35"/>
    <row r="91" spans="1:4" x14ac:dyDescent="0.35">
      <c r="A91" s="14" t="s">
        <v>84</v>
      </c>
      <c r="B91" s="12"/>
      <c r="C91" s="12"/>
      <c r="D91" s="12"/>
    </row>
    <row r="92" spans="1:4" x14ac:dyDescent="0.35">
      <c r="A92" s="13" t="s">
        <v>85</v>
      </c>
      <c r="B92" s="13">
        <v>0</v>
      </c>
      <c r="C92" s="13">
        <v>0</v>
      </c>
      <c r="D92" s="13">
        <v>75</v>
      </c>
    </row>
    <row r="93" spans="1:4" x14ac:dyDescent="0.35">
      <c r="A93" s="13" t="s">
        <v>86</v>
      </c>
      <c r="B93" s="13">
        <v>3431.82</v>
      </c>
      <c r="C93" s="13">
        <v>2054.5500000000002</v>
      </c>
      <c r="D93" s="13">
        <v>7486.37</v>
      </c>
    </row>
    <row r="94" spans="1:4" x14ac:dyDescent="0.35">
      <c r="A94" s="13" t="s">
        <v>88</v>
      </c>
      <c r="B94" s="13">
        <v>5000</v>
      </c>
      <c r="C94" s="13">
        <v>4000</v>
      </c>
      <c r="D94" s="13">
        <v>9000</v>
      </c>
    </row>
    <row r="95" spans="1:4" x14ac:dyDescent="0.35">
      <c r="A95" s="16" t="s">
        <v>89</v>
      </c>
      <c r="B95" s="18">
        <v>8431.82</v>
      </c>
      <c r="C95" s="18">
        <v>6054.55</v>
      </c>
      <c r="D95" s="18">
        <v>16561.37</v>
      </c>
    </row>
    <row r="96" spans="1:4" x14ac:dyDescent="0.35">
      <c r="A96" s="5"/>
      <c r="B96" s="7"/>
      <c r="C96" s="7"/>
      <c r="D96" s="7"/>
    </row>
    <row r="97" spans="1:4" ht="15" thickBot="1" x14ac:dyDescent="0.4">
      <c r="A97" s="17" t="s">
        <v>90</v>
      </c>
      <c r="B97" s="19">
        <v>34191.18</v>
      </c>
      <c r="C97" s="19">
        <v>44743.83</v>
      </c>
      <c r="D97" s="19">
        <v>132436.1</v>
      </c>
    </row>
    <row r="98" spans="1:4" ht="15.5" thickTop="1" thickBot="1" x14ac:dyDescent="0.4">
      <c r="A98" s="6"/>
      <c r="B98" s="8"/>
      <c r="C98" s="8"/>
      <c r="D98" s="8"/>
    </row>
    <row r="99" spans="1:4" ht="15" thickTop="1" x14ac:dyDescent="0.35">
      <c r="A99" s="14" t="s">
        <v>91</v>
      </c>
      <c r="B99" s="12"/>
      <c r="C99" s="12"/>
      <c r="D99" s="12"/>
    </row>
    <row r="100" spans="1:4" x14ac:dyDescent="0.35">
      <c r="A100" s="13" t="s">
        <v>92</v>
      </c>
      <c r="B100" s="13">
        <v>0</v>
      </c>
      <c r="C100" s="13">
        <v>0.6</v>
      </c>
      <c r="D100" s="13">
        <v>0.6</v>
      </c>
    </row>
    <row r="101" spans="1:4" x14ac:dyDescent="0.35">
      <c r="A101" s="13" t="s">
        <v>93</v>
      </c>
      <c r="B101" s="13">
        <v>-787.5</v>
      </c>
      <c r="C101" s="13">
        <v>-787.5</v>
      </c>
      <c r="D101" s="13">
        <v>-2625</v>
      </c>
    </row>
    <row r="102" spans="1:4" x14ac:dyDescent="0.35">
      <c r="A102" s="13" t="s">
        <v>94</v>
      </c>
      <c r="B102" s="13">
        <v>-168.42</v>
      </c>
      <c r="C102" s="13">
        <v>-168.42</v>
      </c>
      <c r="D102" s="13">
        <v>-688.67</v>
      </c>
    </row>
    <row r="103" spans="1:4" x14ac:dyDescent="0.35">
      <c r="A103" s="13" t="s">
        <v>95</v>
      </c>
      <c r="B103" s="13">
        <v>-236.18</v>
      </c>
      <c r="C103" s="13">
        <v>-1468.13</v>
      </c>
      <c r="D103" s="13">
        <v>-2630.3</v>
      </c>
    </row>
    <row r="104" spans="1:4" x14ac:dyDescent="0.35">
      <c r="A104" s="13" t="s">
        <v>96</v>
      </c>
      <c r="B104" s="13">
        <v>-769</v>
      </c>
      <c r="C104" s="13">
        <v>-902.7</v>
      </c>
      <c r="D104" s="13">
        <v>-1780.58</v>
      </c>
    </row>
    <row r="105" spans="1:4" x14ac:dyDescent="0.35">
      <c r="A105" s="13" t="s">
        <v>97</v>
      </c>
      <c r="B105" s="13">
        <v>-637.09</v>
      </c>
      <c r="C105" s="13">
        <v>0</v>
      </c>
      <c r="D105" s="13">
        <v>-2491.44</v>
      </c>
    </row>
    <row r="106" spans="1:4" x14ac:dyDescent="0.35">
      <c r="A106" s="13" t="s">
        <v>98</v>
      </c>
      <c r="B106" s="13">
        <v>0</v>
      </c>
      <c r="C106" s="13">
        <v>-206.32</v>
      </c>
      <c r="D106" s="13">
        <v>-206.32</v>
      </c>
    </row>
    <row r="107" spans="1:4" x14ac:dyDescent="0.35">
      <c r="A107" s="13" t="s">
        <v>99</v>
      </c>
      <c r="B107" s="13">
        <v>0</v>
      </c>
      <c r="C107" s="13">
        <v>-2405.2199999999998</v>
      </c>
      <c r="D107" s="13">
        <v>-22107.58</v>
      </c>
    </row>
    <row r="108" spans="1:4" x14ac:dyDescent="0.35">
      <c r="A108" s="13" t="s">
        <v>100</v>
      </c>
      <c r="B108" s="13">
        <v>0</v>
      </c>
      <c r="C108" s="13">
        <v>-200</v>
      </c>
      <c r="D108" s="13">
        <v>-400</v>
      </c>
    </row>
    <row r="109" spans="1:4" x14ac:dyDescent="0.35">
      <c r="A109" s="13" t="s">
        <v>101</v>
      </c>
      <c r="B109" s="13">
        <v>-189.88</v>
      </c>
      <c r="C109" s="13">
        <v>-675.06</v>
      </c>
      <c r="D109" s="13">
        <v>-1398.77</v>
      </c>
    </row>
    <row r="110" spans="1:4" x14ac:dyDescent="0.35">
      <c r="A110" s="13" t="s">
        <v>102</v>
      </c>
      <c r="B110" s="13">
        <v>-359.17</v>
      </c>
      <c r="C110" s="13">
        <v>-234.5</v>
      </c>
      <c r="D110" s="13">
        <v>-697.69</v>
      </c>
    </row>
    <row r="111" spans="1:4" x14ac:dyDescent="0.35">
      <c r="A111" s="13" t="s">
        <v>103</v>
      </c>
      <c r="B111" s="13">
        <v>-243.21</v>
      </c>
      <c r="C111" s="13">
        <v>-229.02</v>
      </c>
      <c r="D111" s="13">
        <v>-1344.38</v>
      </c>
    </row>
    <row r="112" spans="1:4" x14ac:dyDescent="0.35">
      <c r="A112" s="13" t="s">
        <v>104</v>
      </c>
      <c r="B112" s="13">
        <v>-85.28</v>
      </c>
      <c r="C112" s="13">
        <v>-12.73</v>
      </c>
      <c r="D112" s="13">
        <v>-152.52000000000001</v>
      </c>
    </row>
    <row r="113" spans="1:4" x14ac:dyDescent="0.35">
      <c r="A113" s="13" t="s">
        <v>105</v>
      </c>
      <c r="B113" s="13">
        <v>-1580</v>
      </c>
      <c r="C113" s="13">
        <v>-970</v>
      </c>
      <c r="D113" s="13">
        <v>-2550</v>
      </c>
    </row>
    <row r="114" spans="1:4" x14ac:dyDescent="0.35">
      <c r="A114" s="13" t="s">
        <v>106</v>
      </c>
      <c r="B114" s="13">
        <v>0</v>
      </c>
      <c r="C114" s="13">
        <v>0</v>
      </c>
      <c r="D114" s="13">
        <v>-522.73</v>
      </c>
    </row>
    <row r="115" spans="1:4" x14ac:dyDescent="0.35">
      <c r="A115" s="13" t="s">
        <v>107</v>
      </c>
      <c r="B115" s="13">
        <v>-931.26</v>
      </c>
      <c r="C115" s="13">
        <v>-939.02</v>
      </c>
      <c r="D115" s="13">
        <v>-2520.94</v>
      </c>
    </row>
    <row r="116" spans="1:4" x14ac:dyDescent="0.35">
      <c r="A116" s="13" t="s">
        <v>108</v>
      </c>
      <c r="B116" s="13">
        <v>-850.91</v>
      </c>
      <c r="C116" s="13">
        <v>-226.91</v>
      </c>
      <c r="D116" s="13">
        <v>-1332.37</v>
      </c>
    </row>
    <row r="117" spans="1:4" x14ac:dyDescent="0.35">
      <c r="A117" s="13" t="s">
        <v>109</v>
      </c>
      <c r="B117" s="13">
        <v>-216.98</v>
      </c>
      <c r="C117" s="13">
        <v>-243.02</v>
      </c>
      <c r="D117" s="13">
        <v>-957.05</v>
      </c>
    </row>
    <row r="118" spans="1:4" x14ac:dyDescent="0.35">
      <c r="A118" s="3"/>
      <c r="B118" s="3"/>
      <c r="C118" s="3"/>
      <c r="D118" s="3"/>
    </row>
    <row r="119" spans="1:4" x14ac:dyDescent="0.35">
      <c r="A119" s="14" t="s">
        <v>110</v>
      </c>
      <c r="B119" s="12"/>
      <c r="C119" s="12"/>
      <c r="D119" s="12"/>
    </row>
    <row r="120" spans="1:4" x14ac:dyDescent="0.35">
      <c r="A120" s="13" t="s">
        <v>111</v>
      </c>
      <c r="B120" s="13">
        <v>-1422.74</v>
      </c>
      <c r="C120" s="13">
        <v>-1422.72</v>
      </c>
      <c r="D120" s="13">
        <v>-4742.42</v>
      </c>
    </row>
    <row r="121" spans="1:4" x14ac:dyDescent="0.35">
      <c r="A121" s="13" t="s">
        <v>112</v>
      </c>
      <c r="B121" s="13">
        <v>-14976.17</v>
      </c>
      <c r="C121" s="13">
        <v>-14976.15</v>
      </c>
      <c r="D121" s="13">
        <v>-49920.52</v>
      </c>
    </row>
    <row r="122" spans="1:4" x14ac:dyDescent="0.35">
      <c r="A122" s="16" t="s">
        <v>113</v>
      </c>
      <c r="B122" s="18">
        <v>-16398.91</v>
      </c>
      <c r="C122" s="18">
        <v>-16398.87</v>
      </c>
      <c r="D122" s="18">
        <v>-54662.94</v>
      </c>
    </row>
    <row r="123" spans="1:4" x14ac:dyDescent="0.35">
      <c r="A123" s="5"/>
      <c r="B123" s="7"/>
      <c r="C123" s="7"/>
      <c r="D123" s="7"/>
    </row>
    <row r="124" spans="1:4" ht="15" thickBot="1" x14ac:dyDescent="0.4">
      <c r="A124" s="17" t="s">
        <v>114</v>
      </c>
      <c r="B124" s="19">
        <v>-23453.79</v>
      </c>
      <c r="C124" s="19">
        <v>-26066.82</v>
      </c>
      <c r="D124" s="19">
        <v>-99068.68</v>
      </c>
    </row>
    <row r="125" spans="1:4" ht="15.5" thickTop="1" thickBot="1" x14ac:dyDescent="0.4">
      <c r="A125" s="6"/>
      <c r="B125" s="8"/>
      <c r="C125" s="8"/>
      <c r="D125" s="8"/>
    </row>
    <row r="126" spans="1:4" ht="15.5" thickTop="1" thickBot="1" x14ac:dyDescent="0.4">
      <c r="A126" s="17" t="s">
        <v>115</v>
      </c>
      <c r="B126" s="19">
        <v>10737.39</v>
      </c>
      <c r="C126" s="19">
        <v>18677.009999999998</v>
      </c>
      <c r="D126" s="19">
        <v>33367.42</v>
      </c>
    </row>
    <row r="127" spans="1:4" ht="15.5" thickTop="1" thickBot="1" x14ac:dyDescent="0.4">
      <c r="A127" s="6"/>
      <c r="B127" s="8"/>
      <c r="C127" s="8"/>
      <c r="D127" s="8"/>
    </row>
    <row r="128" spans="1:4" ht="15" thickTop="1" x14ac:dyDescent="0.35">
      <c r="A128" s="14" t="s">
        <v>116</v>
      </c>
      <c r="B128" s="12"/>
      <c r="C128" s="12"/>
      <c r="D128" s="12"/>
    </row>
    <row r="129" spans="1:4" x14ac:dyDescent="0.35">
      <c r="A129" s="13" t="s">
        <v>117</v>
      </c>
      <c r="B129" s="13">
        <v>9.09</v>
      </c>
      <c r="C129" s="13">
        <v>32.18</v>
      </c>
      <c r="D129" s="13">
        <v>69.56</v>
      </c>
    </row>
    <row r="130" spans="1:4" x14ac:dyDescent="0.35">
      <c r="A130" s="16" t="s">
        <v>118</v>
      </c>
      <c r="B130" s="18">
        <v>9.09</v>
      </c>
      <c r="C130" s="18">
        <v>32.18</v>
      </c>
      <c r="D130" s="18">
        <v>69.56</v>
      </c>
    </row>
    <row r="131" spans="1:4" x14ac:dyDescent="0.35">
      <c r="A131" s="5"/>
      <c r="B131" s="7"/>
      <c r="C131" s="7"/>
      <c r="D131" s="7"/>
    </row>
    <row r="132" spans="1:4" ht="15" thickBot="1" x14ac:dyDescent="0.4">
      <c r="A132" s="17" t="s">
        <v>119</v>
      </c>
      <c r="B132" s="19">
        <v>10746.48</v>
      </c>
      <c r="C132" s="19">
        <v>18709.189999999999</v>
      </c>
      <c r="D132" s="19">
        <v>33436.980000000003</v>
      </c>
    </row>
    <row r="133" spans="1:4" ht="15.5" thickTop="1" thickBot="1" x14ac:dyDescent="0.4">
      <c r="A133" s="6"/>
      <c r="B133" s="8"/>
      <c r="C133" s="8"/>
      <c r="D133" s="8"/>
    </row>
    <row r="134" spans="1:4" ht="15.5" thickTop="1" thickBot="1" x14ac:dyDescent="0.4">
      <c r="A134" s="17" t="s">
        <v>120</v>
      </c>
      <c r="B134" s="19">
        <v>10746.48</v>
      </c>
      <c r="C134" s="19">
        <v>18709.189999999999</v>
      </c>
      <c r="D134" s="19">
        <v>33436.980000000003</v>
      </c>
    </row>
    <row r="135" spans="1:4" ht="15.5" thickTop="1" thickBot="1" x14ac:dyDescent="0.4">
      <c r="A135" s="6"/>
      <c r="B135" s="8"/>
      <c r="C135" s="8"/>
      <c r="D135" s="8"/>
    </row>
    <row r="136" spans="1:4" ht="15" thickTop="1" x14ac:dyDescent="0.35">
      <c r="A136" s="14" t="s">
        <v>121</v>
      </c>
      <c r="B136" s="12"/>
      <c r="C136" s="12"/>
      <c r="D136" s="12"/>
    </row>
    <row r="137" spans="1:4" x14ac:dyDescent="0.35">
      <c r="A137" s="13" t="s">
        <v>122</v>
      </c>
      <c r="B137" s="13">
        <v>150</v>
      </c>
      <c r="C137" s="13">
        <v>0</v>
      </c>
      <c r="D137" s="13">
        <v>150</v>
      </c>
    </row>
    <row r="138" spans="1:4" x14ac:dyDescent="0.35">
      <c r="A138" s="16" t="s">
        <v>123</v>
      </c>
      <c r="B138" s="18">
        <v>150</v>
      </c>
      <c r="C138" s="18">
        <v>0</v>
      </c>
      <c r="D138" s="18">
        <v>150</v>
      </c>
    </row>
    <row r="139" spans="1:4" x14ac:dyDescent="0.35">
      <c r="A139" s="5"/>
      <c r="B139" s="7"/>
      <c r="C139" s="7"/>
      <c r="D139" s="7"/>
    </row>
    <row r="140" spans="1:4" ht="15" thickBot="1" x14ac:dyDescent="0.4">
      <c r="A140" s="17" t="s">
        <v>124</v>
      </c>
      <c r="B140" s="19">
        <v>10596.48</v>
      </c>
      <c r="C140" s="19">
        <v>18709.189999999999</v>
      </c>
      <c r="D140" s="19">
        <v>33286.980000000003</v>
      </c>
    </row>
    <row r="141" spans="1:4" ht="15.5" thickTop="1" thickBot="1" x14ac:dyDescent="0.4">
      <c r="A141" s="6"/>
      <c r="B141" s="8"/>
      <c r="C141" s="8"/>
      <c r="D141" s="8"/>
    </row>
    <row r="142" spans="1:4" ht="15" thickTop="1" x14ac:dyDescent="0.35">
      <c r="A142" s="14" t="s">
        <v>125</v>
      </c>
      <c r="B142" s="12"/>
      <c r="C142" s="12"/>
      <c r="D142" s="12"/>
    </row>
    <row r="143" spans="1:4" x14ac:dyDescent="0.35">
      <c r="A143" s="13" t="s">
        <v>126</v>
      </c>
      <c r="B143" s="13">
        <v>5000</v>
      </c>
      <c r="C143" s="13">
        <v>5000</v>
      </c>
      <c r="D143" s="13">
        <v>20000</v>
      </c>
    </row>
    <row r="144" spans="1:4" x14ac:dyDescent="0.35">
      <c r="A144" s="13" t="s">
        <v>127</v>
      </c>
      <c r="B144" s="13">
        <v>0</v>
      </c>
      <c r="C144" s="13">
        <v>10500</v>
      </c>
      <c r="D144" s="13">
        <v>19500</v>
      </c>
    </row>
    <row r="145" spans="1:4" x14ac:dyDescent="0.35">
      <c r="A145" s="13" t="s">
        <v>128</v>
      </c>
      <c r="B145" s="13">
        <v>0</v>
      </c>
      <c r="C145" s="13">
        <v>0</v>
      </c>
      <c r="D145" s="13">
        <v>909.09</v>
      </c>
    </row>
    <row r="146" spans="1:4" x14ac:dyDescent="0.35">
      <c r="A146" s="13" t="s">
        <v>129</v>
      </c>
      <c r="B146" s="13">
        <v>0</v>
      </c>
      <c r="C146" s="13">
        <v>3000</v>
      </c>
      <c r="D146" s="13">
        <v>13000</v>
      </c>
    </row>
    <row r="147" spans="1:4" x14ac:dyDescent="0.35">
      <c r="A147" s="16" t="s">
        <v>130</v>
      </c>
      <c r="B147" s="18">
        <v>5000</v>
      </c>
      <c r="C147" s="18">
        <v>18500</v>
      </c>
      <c r="D147" s="18">
        <v>53409.09</v>
      </c>
    </row>
    <row r="148" spans="1:4" x14ac:dyDescent="0.35">
      <c r="A148" s="5"/>
      <c r="B148" s="7"/>
      <c r="C148" s="7"/>
      <c r="D148" s="7"/>
    </row>
    <row r="149" spans="1:4" x14ac:dyDescent="0.35">
      <c r="A149" s="14" t="s">
        <v>131</v>
      </c>
      <c r="B149" s="12"/>
      <c r="C149" s="12"/>
      <c r="D149" s="12"/>
    </row>
    <row r="150" spans="1:4" x14ac:dyDescent="0.35">
      <c r="A150" s="13" t="s">
        <v>132</v>
      </c>
      <c r="B150" s="13">
        <v>-1382.44</v>
      </c>
      <c r="C150" s="13">
        <v>1151.99</v>
      </c>
      <c r="D150" s="13">
        <v>1329.16</v>
      </c>
    </row>
    <row r="151" spans="1:4" x14ac:dyDescent="0.35">
      <c r="A151" s="13" t="s">
        <v>133</v>
      </c>
      <c r="B151" s="13">
        <v>0</v>
      </c>
      <c r="C151" s="13">
        <v>0</v>
      </c>
      <c r="D151" s="13">
        <v>-20.95</v>
      </c>
    </row>
    <row r="152" spans="1:4" x14ac:dyDescent="0.35">
      <c r="A152" s="13" t="s">
        <v>134</v>
      </c>
      <c r="B152" s="13">
        <v>95.46</v>
      </c>
      <c r="C152" s="13">
        <v>268.14</v>
      </c>
      <c r="D152" s="13">
        <v>490.88</v>
      </c>
    </row>
    <row r="153" spans="1:4" x14ac:dyDescent="0.35">
      <c r="A153" s="16" t="s">
        <v>135</v>
      </c>
      <c r="B153" s="18">
        <v>-1286.98</v>
      </c>
      <c r="C153" s="18">
        <v>1420.13</v>
      </c>
      <c r="D153" s="18">
        <v>1799.09</v>
      </c>
    </row>
    <row r="154" spans="1:4" x14ac:dyDescent="0.35">
      <c r="A154" s="5"/>
      <c r="B154" s="7"/>
      <c r="C154" s="7"/>
      <c r="D154" s="7"/>
    </row>
    <row r="155" spans="1:4" ht="15" thickBot="1" x14ac:dyDescent="0.4">
      <c r="A155" s="17" t="s">
        <v>136</v>
      </c>
      <c r="B155" s="19">
        <v>16883.46</v>
      </c>
      <c r="C155" s="19">
        <v>35789.06</v>
      </c>
      <c r="D155" s="19">
        <v>84896.98</v>
      </c>
    </row>
    <row r="156" spans="1:4" ht="15.5" thickTop="1" thickBot="1" x14ac:dyDescent="0.4">
      <c r="A156" s="6"/>
      <c r="B156" s="8"/>
      <c r="C156" s="8"/>
      <c r="D156" s="8"/>
    </row>
    <row r="157" spans="1:4" ht="15" thickTop="1" x14ac:dyDescent="0.35">
      <c r="A157" s="14" t="s">
        <v>137</v>
      </c>
      <c r="B157" s="12"/>
      <c r="C157" s="12"/>
      <c r="D157" s="12"/>
    </row>
    <row r="158" spans="1:4" x14ac:dyDescent="0.35">
      <c r="A158" s="4"/>
      <c r="B158" s="2"/>
      <c r="C158" s="2"/>
      <c r="D158" s="2"/>
    </row>
    <row r="159" spans="1:4" x14ac:dyDescent="0.35">
      <c r="A159" s="14" t="s">
        <v>138</v>
      </c>
      <c r="B159" s="12"/>
      <c r="C159" s="12"/>
      <c r="D159" s="12"/>
    </row>
    <row r="160" spans="1:4" x14ac:dyDescent="0.35">
      <c r="A160" s="13" t="s">
        <v>139</v>
      </c>
      <c r="B160" s="13">
        <v>-68569.2</v>
      </c>
      <c r="C160" s="13">
        <v>0</v>
      </c>
      <c r="D160" s="13">
        <v>-104154.2</v>
      </c>
    </row>
    <row r="161" spans="1:4" x14ac:dyDescent="0.35">
      <c r="A161" s="13" t="s">
        <v>140</v>
      </c>
      <c r="B161" s="13">
        <v>4360</v>
      </c>
      <c r="C161" s="13">
        <v>4773.75</v>
      </c>
      <c r="D161" s="13">
        <v>14073.75</v>
      </c>
    </row>
    <row r="162" spans="1:4" x14ac:dyDescent="0.35">
      <c r="A162" s="16" t="s">
        <v>141</v>
      </c>
      <c r="B162" s="18">
        <v>-64209.2</v>
      </c>
      <c r="C162" s="18">
        <v>4773.75</v>
      </c>
      <c r="D162" s="18">
        <v>-90080.45</v>
      </c>
    </row>
    <row r="163" spans="1:4" x14ac:dyDescent="0.35">
      <c r="A163" s="5"/>
      <c r="B163" s="7"/>
      <c r="C163" s="7"/>
      <c r="D163" s="7"/>
    </row>
    <row r="164" spans="1:4" ht="15" thickBot="1" x14ac:dyDescent="0.4">
      <c r="A164" s="17" t="s">
        <v>142</v>
      </c>
      <c r="B164" s="19">
        <v>-64209.2</v>
      </c>
      <c r="C164" s="19">
        <v>4773.75</v>
      </c>
      <c r="D164" s="19">
        <v>-90080.45</v>
      </c>
    </row>
    <row r="165" spans="1:4" ht="15.5" thickTop="1" thickBot="1" x14ac:dyDescent="0.4">
      <c r="A165" s="6"/>
      <c r="B165" s="8"/>
      <c r="C165" s="8"/>
      <c r="D165" s="8"/>
    </row>
    <row r="166" spans="1:4" ht="15.5" thickTop="1" thickBot="1" x14ac:dyDescent="0.4">
      <c r="A166" s="17" t="s">
        <v>143</v>
      </c>
      <c r="B166" s="19">
        <v>-47325.74</v>
      </c>
      <c r="C166" s="19">
        <v>40562.81</v>
      </c>
      <c r="D166" s="19">
        <v>-5183.47</v>
      </c>
    </row>
    <row r="167" spans="1:4" ht="15.5" thickTop="1" thickBot="1" x14ac:dyDescent="0.4">
      <c r="A167" s="6"/>
      <c r="B167" s="8"/>
      <c r="C167" s="8"/>
      <c r="D167" s="8"/>
    </row>
    <row r="168" spans="1:4" ht="15" thickTop="1" x14ac:dyDescent="0.35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F77A-4949-4303-967D-999991B2FB4F}">
  <dimension ref="A1:D189"/>
  <sheetViews>
    <sheetView topLeftCell="A171" workbookViewId="0">
      <selection activeCell="B182" sqref="B182"/>
    </sheetView>
  </sheetViews>
  <sheetFormatPr defaultRowHeight="14.5" x14ac:dyDescent="0.35"/>
  <cols>
    <col min="1" max="1" width="43.453125" bestFit="1" customWidth="1"/>
    <col min="2" max="4" width="10.453125" bestFit="1" customWidth="1"/>
  </cols>
  <sheetData>
    <row r="1" spans="1:4" ht="15.5" x14ac:dyDescent="0.35">
      <c r="A1" s="9" t="s">
        <v>22</v>
      </c>
      <c r="B1" s="9"/>
      <c r="C1" s="9"/>
      <c r="D1" s="9"/>
    </row>
    <row r="2" spans="1:4" x14ac:dyDescent="0.35">
      <c r="A2" s="10" t="s">
        <v>23</v>
      </c>
      <c r="B2" s="10"/>
      <c r="C2" s="10"/>
      <c r="D2" s="10"/>
    </row>
    <row r="3" spans="1:4" x14ac:dyDescent="0.35">
      <c r="A3" s="10" t="s">
        <v>147</v>
      </c>
      <c r="B3" s="10"/>
      <c r="C3" s="10"/>
      <c r="D3" s="10"/>
    </row>
    <row r="5" spans="1:4" x14ac:dyDescent="0.35">
      <c r="A5" s="23"/>
      <c r="B5" s="23" t="s">
        <v>145</v>
      </c>
      <c r="C5" s="23" t="s">
        <v>148</v>
      </c>
      <c r="D5" s="23" t="s">
        <v>149</v>
      </c>
    </row>
    <row r="7" spans="1:4" x14ac:dyDescent="0.35">
      <c r="A7" s="22" t="s">
        <v>25</v>
      </c>
      <c r="B7" s="20"/>
      <c r="C7" s="20"/>
      <c r="D7" s="20"/>
    </row>
    <row r="9" spans="1:4" x14ac:dyDescent="0.35">
      <c r="A9" s="22" t="s">
        <v>26</v>
      </c>
      <c r="B9" s="20"/>
      <c r="C9" s="20"/>
      <c r="D9" s="20"/>
    </row>
    <row r="11" spans="1:4" x14ac:dyDescent="0.35">
      <c r="A11" s="22" t="s">
        <v>27</v>
      </c>
      <c r="B11" s="20"/>
      <c r="C11" s="20"/>
      <c r="D11" s="20"/>
    </row>
    <row r="13" spans="1:4" x14ac:dyDescent="0.35">
      <c r="A13" s="22" t="s">
        <v>28</v>
      </c>
      <c r="B13" s="20"/>
      <c r="C13" s="20"/>
      <c r="D13" s="20"/>
    </row>
    <row r="15" spans="1:4" x14ac:dyDescent="0.35">
      <c r="A15" s="22" t="s">
        <v>29</v>
      </c>
      <c r="B15" s="20"/>
      <c r="C15" s="20"/>
      <c r="D15" s="20"/>
    </row>
    <row r="17" spans="1:4" x14ac:dyDescent="0.35">
      <c r="A17" s="22" t="s">
        <v>30</v>
      </c>
      <c r="B17" s="20"/>
      <c r="C17" s="20"/>
      <c r="D17" s="20"/>
    </row>
    <row r="18" spans="1:4" x14ac:dyDescent="0.35">
      <c r="A18" s="21" t="s">
        <v>150</v>
      </c>
      <c r="B18" s="21">
        <v>0</v>
      </c>
      <c r="C18" s="21">
        <v>0</v>
      </c>
      <c r="D18" s="21">
        <v>1394.54</v>
      </c>
    </row>
    <row r="19" spans="1:4" x14ac:dyDescent="0.35">
      <c r="A19" s="21" t="s">
        <v>31</v>
      </c>
      <c r="B19" s="21">
        <v>31383.360000000001</v>
      </c>
      <c r="C19" s="21">
        <v>30204.45</v>
      </c>
      <c r="D19" s="21">
        <v>25432.39</v>
      </c>
    </row>
    <row r="20" spans="1:4" x14ac:dyDescent="0.35">
      <c r="A20" s="21" t="s">
        <v>32</v>
      </c>
      <c r="B20" s="21">
        <v>74021.990000000005</v>
      </c>
      <c r="C20" s="21">
        <v>62238.27</v>
      </c>
      <c r="D20" s="21">
        <v>68584.509999999995</v>
      </c>
    </row>
    <row r="21" spans="1:4" x14ac:dyDescent="0.35">
      <c r="A21" s="21" t="s">
        <v>151</v>
      </c>
      <c r="B21" s="21">
        <v>0</v>
      </c>
      <c r="C21" s="21">
        <v>0</v>
      </c>
      <c r="D21" s="21">
        <v>509.1</v>
      </c>
    </row>
    <row r="22" spans="1:4" x14ac:dyDescent="0.35">
      <c r="A22" s="21" t="s">
        <v>152</v>
      </c>
      <c r="B22" s="21">
        <v>0</v>
      </c>
      <c r="C22" s="21">
        <v>0</v>
      </c>
      <c r="D22" s="21">
        <v>75</v>
      </c>
    </row>
    <row r="23" spans="1:4" x14ac:dyDescent="0.35">
      <c r="A23" s="21" t="s">
        <v>153</v>
      </c>
      <c r="B23" s="21">
        <v>0</v>
      </c>
      <c r="C23" s="21">
        <v>0</v>
      </c>
      <c r="D23" s="21">
        <v>853.18</v>
      </c>
    </row>
    <row r="24" spans="1:4" x14ac:dyDescent="0.35">
      <c r="A24" s="24" t="s">
        <v>33</v>
      </c>
      <c r="B24" s="26">
        <v>105405.35</v>
      </c>
      <c r="C24" s="26">
        <v>92442.72</v>
      </c>
      <c r="D24" s="26">
        <v>96848.72</v>
      </c>
    </row>
    <row r="26" spans="1:4" x14ac:dyDescent="0.35">
      <c r="A26" s="22" t="s">
        <v>34</v>
      </c>
      <c r="B26" s="20"/>
      <c r="C26" s="20"/>
      <c r="D26" s="20"/>
    </row>
    <row r="27" spans="1:4" x14ac:dyDescent="0.35">
      <c r="A27" s="21" t="s">
        <v>35</v>
      </c>
      <c r="B27" s="21">
        <v>-900.41</v>
      </c>
      <c r="C27" s="21">
        <v>-1110.1400000000001</v>
      </c>
      <c r="D27" s="21">
        <v>-1231.45</v>
      </c>
    </row>
    <row r="28" spans="1:4" x14ac:dyDescent="0.35">
      <c r="A28" s="21" t="s">
        <v>36</v>
      </c>
      <c r="B28" s="21">
        <v>-212.9</v>
      </c>
      <c r="C28" s="21">
        <v>-432.12</v>
      </c>
      <c r="D28" s="21">
        <v>0</v>
      </c>
    </row>
    <row r="29" spans="1:4" x14ac:dyDescent="0.35">
      <c r="A29" s="21" t="s">
        <v>37</v>
      </c>
      <c r="B29" s="21">
        <v>-917</v>
      </c>
      <c r="C29" s="21">
        <v>-7480.14</v>
      </c>
      <c r="D29" s="21">
        <v>-2397.62</v>
      </c>
    </row>
    <row r="30" spans="1:4" x14ac:dyDescent="0.35">
      <c r="A30" s="21" t="s">
        <v>38</v>
      </c>
      <c r="B30" s="21">
        <v>-521.19000000000005</v>
      </c>
      <c r="C30" s="21">
        <v>0</v>
      </c>
      <c r="D30" s="21">
        <v>-444.3</v>
      </c>
    </row>
    <row r="31" spans="1:4" x14ac:dyDescent="0.35">
      <c r="A31" s="21" t="s">
        <v>154</v>
      </c>
      <c r="B31" s="21">
        <v>-97.27</v>
      </c>
      <c r="C31" s="21">
        <v>-286.91000000000003</v>
      </c>
      <c r="D31" s="21">
        <v>-581.30999999999995</v>
      </c>
    </row>
    <row r="32" spans="1:4" x14ac:dyDescent="0.35">
      <c r="A32" s="21" t="s">
        <v>39</v>
      </c>
      <c r="B32" s="21">
        <v>-4040</v>
      </c>
      <c r="C32" s="21">
        <v>-5912.98</v>
      </c>
      <c r="D32" s="21">
        <v>-4830.5200000000004</v>
      </c>
    </row>
    <row r="33" spans="1:4" x14ac:dyDescent="0.35">
      <c r="A33" s="21" t="s">
        <v>40</v>
      </c>
      <c r="B33" s="21">
        <v>-2607.94</v>
      </c>
      <c r="C33" s="21">
        <v>-2932.33</v>
      </c>
      <c r="D33" s="21">
        <v>-2389.7600000000002</v>
      </c>
    </row>
    <row r="34" spans="1:4" x14ac:dyDescent="0.35">
      <c r="A34" s="21" t="s">
        <v>155</v>
      </c>
      <c r="B34" s="21">
        <v>-9648.41</v>
      </c>
      <c r="C34" s="21">
        <v>0</v>
      </c>
      <c r="D34" s="21">
        <v>0</v>
      </c>
    </row>
    <row r="35" spans="1:4" x14ac:dyDescent="0.35">
      <c r="A35" s="24" t="s">
        <v>41</v>
      </c>
      <c r="B35" s="26">
        <v>-18945.12</v>
      </c>
      <c r="C35" s="26">
        <v>-18154.62</v>
      </c>
      <c r="D35" s="26">
        <v>-11874.96</v>
      </c>
    </row>
    <row r="37" spans="1:4" ht="15" thickBot="1" x14ac:dyDescent="0.4">
      <c r="A37" s="25" t="s">
        <v>42</v>
      </c>
      <c r="B37" s="27">
        <v>86460.23</v>
      </c>
      <c r="C37" s="27">
        <v>74288.100000000006</v>
      </c>
      <c r="D37" s="27">
        <v>84973.759999999995</v>
      </c>
    </row>
    <row r="38" spans="1:4" ht="15" thickTop="1" x14ac:dyDescent="0.35"/>
    <row r="39" spans="1:4" x14ac:dyDescent="0.35">
      <c r="A39" s="22" t="s">
        <v>43</v>
      </c>
      <c r="B39" s="20"/>
      <c r="C39" s="20"/>
      <c r="D39" s="20"/>
    </row>
    <row r="41" spans="1:4" x14ac:dyDescent="0.35">
      <c r="A41" s="22" t="s">
        <v>44</v>
      </c>
      <c r="B41" s="20"/>
      <c r="C41" s="20"/>
      <c r="D41" s="20"/>
    </row>
    <row r="42" spans="1:4" x14ac:dyDescent="0.35">
      <c r="A42" s="21" t="s">
        <v>45</v>
      </c>
      <c r="B42" s="21">
        <v>13697.91</v>
      </c>
      <c r="C42" s="21">
        <v>17047.07</v>
      </c>
      <c r="D42" s="21">
        <v>46424.23</v>
      </c>
    </row>
    <row r="43" spans="1:4" x14ac:dyDescent="0.35">
      <c r="A43" s="24" t="s">
        <v>46</v>
      </c>
      <c r="B43" s="26">
        <v>13697.91</v>
      </c>
      <c r="C43" s="26">
        <v>17047.07</v>
      </c>
      <c r="D43" s="29">
        <v>46424.23</v>
      </c>
    </row>
    <row r="45" spans="1:4" x14ac:dyDescent="0.35">
      <c r="A45" s="22" t="s">
        <v>47</v>
      </c>
      <c r="B45" s="20"/>
      <c r="C45" s="20"/>
      <c r="D45" s="20"/>
    </row>
    <row r="46" spans="1:4" x14ac:dyDescent="0.35">
      <c r="A46" s="21" t="s">
        <v>48</v>
      </c>
      <c r="B46" s="21">
        <v>-2606.5500000000002</v>
      </c>
      <c r="C46" s="21">
        <v>-2084.2800000000002</v>
      </c>
      <c r="D46" s="21">
        <v>0</v>
      </c>
    </row>
    <row r="47" spans="1:4" x14ac:dyDescent="0.35">
      <c r="A47" s="21" t="s">
        <v>156</v>
      </c>
      <c r="B47" s="21">
        <v>-1280</v>
      </c>
      <c r="C47" s="21">
        <v>-5590</v>
      </c>
      <c r="D47" s="21">
        <v>-14920.45</v>
      </c>
    </row>
    <row r="48" spans="1:4" x14ac:dyDescent="0.35">
      <c r="A48" s="21" t="s">
        <v>49</v>
      </c>
      <c r="B48" s="21">
        <v>-12894.68</v>
      </c>
      <c r="C48" s="21">
        <v>-1717.85</v>
      </c>
      <c r="D48" s="21">
        <v>-2592.88</v>
      </c>
    </row>
    <row r="49" spans="1:4" x14ac:dyDescent="0.35">
      <c r="A49" s="24" t="s">
        <v>50</v>
      </c>
      <c r="B49" s="26">
        <v>-16781.23</v>
      </c>
      <c r="C49" s="26">
        <v>-9392.1299999999992</v>
      </c>
      <c r="D49" s="26">
        <v>-17513.330000000002</v>
      </c>
    </row>
    <row r="51" spans="1:4" ht="15" thickBot="1" x14ac:dyDescent="0.4">
      <c r="A51" s="25" t="s">
        <v>51</v>
      </c>
      <c r="B51" s="27">
        <v>-3083.32</v>
      </c>
      <c r="C51" s="27">
        <v>7654.94</v>
      </c>
      <c r="D51" s="27">
        <v>28910.9</v>
      </c>
    </row>
    <row r="52" spans="1:4" ht="15" thickTop="1" x14ac:dyDescent="0.35"/>
    <row r="53" spans="1:4" x14ac:dyDescent="0.35">
      <c r="A53" s="22" t="s">
        <v>52</v>
      </c>
      <c r="B53" s="20"/>
      <c r="C53" s="20"/>
      <c r="D53" s="20"/>
    </row>
    <row r="55" spans="1:4" x14ac:dyDescent="0.35">
      <c r="A55" s="22" t="s">
        <v>53</v>
      </c>
      <c r="B55" s="20"/>
      <c r="C55" s="20"/>
      <c r="D55" s="20"/>
    </row>
    <row r="56" spans="1:4" x14ac:dyDescent="0.35">
      <c r="A56" s="21" t="s">
        <v>54</v>
      </c>
      <c r="B56" s="21">
        <v>46335.15</v>
      </c>
      <c r="C56" s="21">
        <v>72477.490000000005</v>
      </c>
      <c r="D56" s="21">
        <v>67962.41</v>
      </c>
    </row>
    <row r="57" spans="1:4" x14ac:dyDescent="0.35">
      <c r="A57" s="24" t="s">
        <v>55</v>
      </c>
      <c r="B57" s="30">
        <v>46335.15</v>
      </c>
      <c r="C57" s="26">
        <v>72477.490000000005</v>
      </c>
      <c r="D57" s="26">
        <v>67962.41</v>
      </c>
    </row>
    <row r="59" spans="1:4" x14ac:dyDescent="0.35">
      <c r="A59" s="22" t="s">
        <v>56</v>
      </c>
      <c r="B59" s="20"/>
      <c r="C59" s="20"/>
      <c r="D59" s="20"/>
    </row>
    <row r="60" spans="1:4" x14ac:dyDescent="0.35">
      <c r="A60" s="21" t="s">
        <v>57</v>
      </c>
      <c r="B60" s="21">
        <v>-5920</v>
      </c>
      <c r="C60" s="21">
        <v>-7180</v>
      </c>
      <c r="D60" s="21">
        <v>-7342</v>
      </c>
    </row>
    <row r="61" spans="1:4" x14ac:dyDescent="0.35">
      <c r="A61" s="21" t="s">
        <v>58</v>
      </c>
      <c r="B61" s="21">
        <v>25.89</v>
      </c>
      <c r="C61" s="21">
        <v>-2010.89</v>
      </c>
      <c r="D61" s="21">
        <v>-346.4</v>
      </c>
    </row>
    <row r="62" spans="1:4" x14ac:dyDescent="0.35">
      <c r="A62" s="21" t="s">
        <v>59</v>
      </c>
      <c r="B62" s="21">
        <v>-1211.3499999999999</v>
      </c>
      <c r="C62" s="21">
        <v>-2620.2800000000002</v>
      </c>
      <c r="D62" s="21">
        <v>-590.67999999999995</v>
      </c>
    </row>
    <row r="63" spans="1:4" x14ac:dyDescent="0.35">
      <c r="A63" s="21" t="s">
        <v>60</v>
      </c>
      <c r="B63" s="21">
        <v>-4996.3599999999997</v>
      </c>
      <c r="C63" s="21">
        <v>-11240.95</v>
      </c>
      <c r="D63" s="21">
        <v>-15846.32</v>
      </c>
    </row>
    <row r="64" spans="1:4" x14ac:dyDescent="0.35">
      <c r="A64" s="21" t="s">
        <v>61</v>
      </c>
      <c r="B64" s="21">
        <v>-443.04</v>
      </c>
      <c r="C64" s="21">
        <v>-486.97</v>
      </c>
      <c r="D64" s="21">
        <v>-75.14</v>
      </c>
    </row>
    <row r="65" spans="1:4" x14ac:dyDescent="0.35">
      <c r="A65" s="21" t="s">
        <v>62</v>
      </c>
      <c r="B65" s="21">
        <v>-2283.06</v>
      </c>
      <c r="C65" s="21">
        <v>-1529.03</v>
      </c>
      <c r="D65" s="21">
        <v>-1517.78</v>
      </c>
    </row>
    <row r="66" spans="1:4" x14ac:dyDescent="0.35">
      <c r="A66" s="21" t="s">
        <v>63</v>
      </c>
      <c r="B66" s="21">
        <v>-8023.62</v>
      </c>
      <c r="C66" s="21">
        <v>-13669.99</v>
      </c>
      <c r="D66" s="21">
        <v>-8218.92</v>
      </c>
    </row>
    <row r="67" spans="1:4" x14ac:dyDescent="0.35">
      <c r="A67" s="24" t="s">
        <v>64</v>
      </c>
      <c r="B67" s="26">
        <v>-22851.54</v>
      </c>
      <c r="C67" s="26">
        <v>-38738.11</v>
      </c>
      <c r="D67" s="26">
        <v>-33937.24</v>
      </c>
    </row>
    <row r="69" spans="1:4" ht="15" thickBot="1" x14ac:dyDescent="0.4">
      <c r="A69" s="25" t="s">
        <v>65</v>
      </c>
      <c r="B69" s="31">
        <v>23483.61</v>
      </c>
      <c r="C69" s="27">
        <v>33739.379999999997</v>
      </c>
      <c r="D69" s="27">
        <v>34025.17</v>
      </c>
    </row>
    <row r="70" spans="1:4" ht="15" thickTop="1" x14ac:dyDescent="0.35"/>
    <row r="71" spans="1:4" x14ac:dyDescent="0.35">
      <c r="A71" s="22" t="s">
        <v>66</v>
      </c>
      <c r="B71" s="20"/>
      <c r="C71" s="20"/>
      <c r="D71" s="20"/>
    </row>
    <row r="72" spans="1:4" x14ac:dyDescent="0.35">
      <c r="A72" s="21" t="s">
        <v>67</v>
      </c>
      <c r="B72" s="21">
        <v>16754.52</v>
      </c>
      <c r="C72" s="21">
        <v>28566.81</v>
      </c>
      <c r="D72" s="21">
        <v>22375.67</v>
      </c>
    </row>
    <row r="74" spans="1:4" x14ac:dyDescent="0.35">
      <c r="A74" s="22" t="s">
        <v>68</v>
      </c>
      <c r="B74" s="20"/>
      <c r="C74" s="20"/>
      <c r="D74" s="20"/>
    </row>
    <row r="75" spans="1:4" x14ac:dyDescent="0.35">
      <c r="A75" s="21" t="s">
        <v>69</v>
      </c>
      <c r="B75" s="21">
        <v>-8343.09</v>
      </c>
      <c r="C75" s="21">
        <v>-16345.16</v>
      </c>
      <c r="D75" s="21">
        <v>-14721.73</v>
      </c>
    </row>
    <row r="76" spans="1:4" x14ac:dyDescent="0.35">
      <c r="A76" s="21" t="s">
        <v>70</v>
      </c>
      <c r="B76" s="21">
        <v>-4205.3</v>
      </c>
      <c r="C76" s="21">
        <v>-9353.93</v>
      </c>
      <c r="D76" s="21">
        <v>-9678.94</v>
      </c>
    </row>
    <row r="77" spans="1:4" x14ac:dyDescent="0.35">
      <c r="A77" s="24" t="s">
        <v>71</v>
      </c>
      <c r="B77" s="26">
        <v>-12548.39</v>
      </c>
      <c r="C77" s="26">
        <v>-25699.09</v>
      </c>
      <c r="D77" s="26">
        <v>-24400.67</v>
      </c>
    </row>
    <row r="79" spans="1:4" ht="15" thickBot="1" x14ac:dyDescent="0.4">
      <c r="A79" s="25" t="s">
        <v>72</v>
      </c>
      <c r="B79" s="32">
        <v>4206.13</v>
      </c>
      <c r="C79" s="27">
        <v>2867.72</v>
      </c>
      <c r="D79" s="27">
        <v>-2025</v>
      </c>
    </row>
    <row r="80" spans="1:4" ht="15" thickTop="1" x14ac:dyDescent="0.35"/>
    <row r="81" spans="1:4" x14ac:dyDescent="0.35">
      <c r="A81" s="22" t="s">
        <v>157</v>
      </c>
      <c r="B81" s="20"/>
      <c r="C81" s="20"/>
      <c r="D81" s="20"/>
    </row>
    <row r="82" spans="1:4" x14ac:dyDescent="0.35">
      <c r="A82" s="21" t="s">
        <v>158</v>
      </c>
      <c r="B82" s="21">
        <v>0</v>
      </c>
      <c r="C82" s="21">
        <v>-12466.37</v>
      </c>
      <c r="D82" s="21">
        <v>-5921.45</v>
      </c>
    </row>
    <row r="83" spans="1:4" x14ac:dyDescent="0.35">
      <c r="A83" s="21" t="s">
        <v>159</v>
      </c>
      <c r="B83" s="21">
        <v>0</v>
      </c>
      <c r="C83" s="21">
        <v>17471.89</v>
      </c>
      <c r="D83" s="21">
        <v>5448.04</v>
      </c>
    </row>
    <row r="84" spans="1:4" x14ac:dyDescent="0.35">
      <c r="A84" s="24" t="s">
        <v>160</v>
      </c>
      <c r="B84" s="26">
        <v>0</v>
      </c>
      <c r="C84" s="26">
        <v>5005.5200000000004</v>
      </c>
      <c r="D84" s="26">
        <v>-473.41</v>
      </c>
    </row>
    <row r="86" spans="1:4" x14ac:dyDescent="0.35">
      <c r="A86" s="22" t="s">
        <v>73</v>
      </c>
      <c r="B86" s="20"/>
      <c r="C86" s="20"/>
      <c r="D86" s="20"/>
    </row>
    <row r="87" spans="1:4" x14ac:dyDescent="0.35">
      <c r="A87" s="21" t="s">
        <v>161</v>
      </c>
      <c r="B87" s="21">
        <v>0</v>
      </c>
      <c r="C87" s="21">
        <v>4463.68</v>
      </c>
      <c r="D87" s="21">
        <v>27.27</v>
      </c>
    </row>
    <row r="89" spans="1:4" x14ac:dyDescent="0.35">
      <c r="A89" s="22" t="s">
        <v>74</v>
      </c>
      <c r="B89" s="20"/>
      <c r="C89" s="20"/>
      <c r="D89" s="20"/>
    </row>
    <row r="90" spans="1:4" x14ac:dyDescent="0.35">
      <c r="A90" s="21" t="s">
        <v>75</v>
      </c>
      <c r="B90" s="21">
        <v>-877</v>
      </c>
      <c r="C90" s="21">
        <v>-5621.36</v>
      </c>
      <c r="D90" s="21">
        <v>-196.23</v>
      </c>
    </row>
    <row r="91" spans="1:4" x14ac:dyDescent="0.35">
      <c r="A91" s="24" t="s">
        <v>76</v>
      </c>
      <c r="B91" s="26">
        <v>-877</v>
      </c>
      <c r="C91" s="26">
        <v>-5621.36</v>
      </c>
      <c r="D91" s="26">
        <v>-196.23</v>
      </c>
    </row>
    <row r="93" spans="1:4" ht="15" thickBot="1" x14ac:dyDescent="0.4">
      <c r="A93" s="25" t="s">
        <v>77</v>
      </c>
      <c r="B93" s="27">
        <v>-877</v>
      </c>
      <c r="C93" s="27">
        <v>-1157.68</v>
      </c>
      <c r="D93" s="27">
        <v>-168.96</v>
      </c>
    </row>
    <row r="94" spans="1:4" ht="15" thickTop="1" x14ac:dyDescent="0.35"/>
    <row r="95" spans="1:4" x14ac:dyDescent="0.35">
      <c r="A95" s="22" t="s">
        <v>78</v>
      </c>
      <c r="B95" s="20"/>
      <c r="C95" s="20"/>
      <c r="D95" s="20"/>
    </row>
    <row r="97" spans="1:4" x14ac:dyDescent="0.35">
      <c r="A97" s="22" t="s">
        <v>79</v>
      </c>
      <c r="B97" s="20"/>
      <c r="C97" s="20"/>
      <c r="D97" s="20"/>
    </row>
    <row r="98" spans="1:4" x14ac:dyDescent="0.35">
      <c r="A98" s="21" t="s">
        <v>80</v>
      </c>
      <c r="B98" s="21">
        <v>-2226</v>
      </c>
      <c r="C98" s="21">
        <v>-2376.73</v>
      </c>
      <c r="D98" s="21">
        <v>-697.69</v>
      </c>
    </row>
    <row r="99" spans="1:4" x14ac:dyDescent="0.35">
      <c r="A99" s="21" t="s">
        <v>81</v>
      </c>
      <c r="B99" s="21">
        <v>4700</v>
      </c>
      <c r="C99" s="21">
        <v>5362.95</v>
      </c>
      <c r="D99" s="21">
        <v>4800</v>
      </c>
    </row>
    <row r="100" spans="1:4" x14ac:dyDescent="0.35">
      <c r="A100" s="21" t="s">
        <v>162</v>
      </c>
      <c r="B100" s="21">
        <v>0</v>
      </c>
      <c r="C100" s="21">
        <v>0</v>
      </c>
      <c r="D100" s="21">
        <v>700</v>
      </c>
    </row>
    <row r="101" spans="1:4" x14ac:dyDescent="0.35">
      <c r="A101" s="21" t="s">
        <v>163</v>
      </c>
      <c r="B101" s="21">
        <v>0</v>
      </c>
      <c r="C101" s="21">
        <v>5000</v>
      </c>
      <c r="D101" s="21">
        <v>5000</v>
      </c>
    </row>
    <row r="102" spans="1:4" x14ac:dyDescent="0.35">
      <c r="A102" s="24" t="s">
        <v>82</v>
      </c>
      <c r="B102" s="26">
        <v>2474</v>
      </c>
      <c r="C102" s="26">
        <v>7986.22</v>
      </c>
      <c r="D102" s="26">
        <v>9802.31</v>
      </c>
    </row>
    <row r="104" spans="1:4" ht="15" thickBot="1" x14ac:dyDescent="0.4">
      <c r="A104" s="25" t="s">
        <v>83</v>
      </c>
      <c r="B104" s="33">
        <v>2474</v>
      </c>
      <c r="C104" s="27">
        <v>7986.22</v>
      </c>
      <c r="D104" s="27">
        <v>9802.31</v>
      </c>
    </row>
    <row r="105" spans="1:4" ht="15" thickTop="1" x14ac:dyDescent="0.35"/>
    <row r="106" spans="1:4" x14ac:dyDescent="0.35">
      <c r="A106" s="22" t="s">
        <v>84</v>
      </c>
      <c r="B106" s="20"/>
      <c r="C106" s="20"/>
      <c r="D106" s="20"/>
    </row>
    <row r="107" spans="1:4" x14ac:dyDescent="0.35">
      <c r="A107" s="21" t="s">
        <v>85</v>
      </c>
      <c r="B107" s="21">
        <v>75</v>
      </c>
      <c r="C107" s="21">
        <v>0</v>
      </c>
      <c r="D107" s="21">
        <v>27761</v>
      </c>
    </row>
    <row r="108" spans="1:4" x14ac:dyDescent="0.35">
      <c r="A108" s="21" t="s">
        <v>86</v>
      </c>
      <c r="B108" s="34">
        <v>10840.46</v>
      </c>
      <c r="C108" s="21">
        <v>24746.34</v>
      </c>
      <c r="D108" s="21">
        <v>22510.91</v>
      </c>
    </row>
    <row r="109" spans="1:4" x14ac:dyDescent="0.35">
      <c r="A109" s="21" t="s">
        <v>87</v>
      </c>
      <c r="B109" s="35">
        <v>560</v>
      </c>
      <c r="C109" s="21">
        <v>4378.7299999999996</v>
      </c>
      <c r="D109" s="21">
        <v>2270</v>
      </c>
    </row>
    <row r="110" spans="1:4" x14ac:dyDescent="0.35">
      <c r="A110" s="21" t="s">
        <v>88</v>
      </c>
      <c r="B110" s="21">
        <v>9000</v>
      </c>
      <c r="C110" s="21">
        <v>3483.23</v>
      </c>
      <c r="D110" s="21">
        <v>2155.3000000000002</v>
      </c>
    </row>
    <row r="111" spans="1:4" x14ac:dyDescent="0.35">
      <c r="A111" s="24" t="s">
        <v>89</v>
      </c>
      <c r="B111" s="26">
        <v>20475.46</v>
      </c>
      <c r="C111" s="26">
        <v>32608.3</v>
      </c>
      <c r="D111" s="26">
        <v>54697.21</v>
      </c>
    </row>
    <row r="113" spans="1:4" ht="15" thickBot="1" x14ac:dyDescent="0.4">
      <c r="A113" s="25" t="s">
        <v>90</v>
      </c>
      <c r="B113" s="27">
        <v>133139.10999999999</v>
      </c>
      <c r="C113" s="27">
        <v>162992.5</v>
      </c>
      <c r="D113" s="27">
        <v>209741.98</v>
      </c>
    </row>
    <row r="114" spans="1:4" ht="15" thickTop="1" x14ac:dyDescent="0.35"/>
    <row r="115" spans="1:4" x14ac:dyDescent="0.35">
      <c r="A115" s="22" t="s">
        <v>91</v>
      </c>
      <c r="B115" s="20"/>
      <c r="C115" s="20"/>
      <c r="D115" s="20"/>
    </row>
    <row r="116" spans="1:4" x14ac:dyDescent="0.35">
      <c r="A116" s="21" t="s">
        <v>92</v>
      </c>
      <c r="B116" s="21">
        <v>0.6</v>
      </c>
      <c r="C116" s="21">
        <v>-0.78</v>
      </c>
      <c r="D116" s="21">
        <v>-5.96</v>
      </c>
    </row>
    <row r="117" spans="1:4" x14ac:dyDescent="0.35">
      <c r="A117" s="21" t="s">
        <v>93</v>
      </c>
      <c r="B117" s="21">
        <v>-3150</v>
      </c>
      <c r="C117" s="21">
        <v>-3087.5</v>
      </c>
      <c r="D117" s="21">
        <v>-3000</v>
      </c>
    </row>
    <row r="118" spans="1:4" x14ac:dyDescent="0.35">
      <c r="A118" s="21" t="s">
        <v>94</v>
      </c>
      <c r="B118" s="21">
        <v>-982.77</v>
      </c>
      <c r="C118" s="21">
        <v>-1737.05</v>
      </c>
      <c r="D118" s="21">
        <v>-549.95000000000005</v>
      </c>
    </row>
    <row r="119" spans="1:4" x14ac:dyDescent="0.35">
      <c r="A119" s="21" t="s">
        <v>95</v>
      </c>
      <c r="B119" s="21">
        <v>-3351.55</v>
      </c>
      <c r="C119" s="21">
        <v>-3832.24</v>
      </c>
      <c r="D119" s="21">
        <v>-5434.3</v>
      </c>
    </row>
    <row r="120" spans="1:4" x14ac:dyDescent="0.35">
      <c r="A120" s="21" t="s">
        <v>96</v>
      </c>
      <c r="B120" s="21">
        <v>-2489.67</v>
      </c>
      <c r="C120" s="21">
        <v>-4973.62</v>
      </c>
      <c r="D120" s="21">
        <v>-4456.18</v>
      </c>
    </row>
    <row r="121" spans="1:4" x14ac:dyDescent="0.35">
      <c r="A121" s="21" t="s">
        <v>97</v>
      </c>
      <c r="B121" s="21">
        <v>-2491.44</v>
      </c>
      <c r="C121" s="21">
        <v>428.54</v>
      </c>
      <c r="D121" s="21">
        <v>-2464.3000000000002</v>
      </c>
    </row>
    <row r="122" spans="1:4" x14ac:dyDescent="0.35">
      <c r="A122" s="21" t="s">
        <v>98</v>
      </c>
      <c r="B122" s="21">
        <v>-2702.32</v>
      </c>
      <c r="C122" s="21">
        <v>-3700.82</v>
      </c>
      <c r="D122" s="21">
        <v>-2954.89</v>
      </c>
    </row>
    <row r="123" spans="1:4" x14ac:dyDescent="0.35">
      <c r="A123" s="21" t="s">
        <v>164</v>
      </c>
      <c r="B123" s="21">
        <v>0</v>
      </c>
      <c r="C123" s="21">
        <v>-40.86</v>
      </c>
      <c r="D123" s="21">
        <v>-387.22</v>
      </c>
    </row>
    <row r="124" spans="1:4" x14ac:dyDescent="0.35">
      <c r="A124" s="21" t="s">
        <v>165</v>
      </c>
      <c r="B124" s="21">
        <v>0</v>
      </c>
      <c r="C124" s="21">
        <v>0</v>
      </c>
      <c r="D124" s="21">
        <v>-463.28</v>
      </c>
    </row>
    <row r="125" spans="1:4" x14ac:dyDescent="0.35">
      <c r="A125" s="21" t="s">
        <v>99</v>
      </c>
      <c r="B125" s="21">
        <v>-22107.58</v>
      </c>
      <c r="C125" s="21">
        <v>-23517.13</v>
      </c>
      <c r="D125" s="21">
        <v>-20479.21</v>
      </c>
    </row>
    <row r="126" spans="1:4" x14ac:dyDescent="0.35">
      <c r="A126" s="21" t="s">
        <v>100</v>
      </c>
      <c r="B126" s="21">
        <v>-400</v>
      </c>
      <c r="C126" s="21">
        <v>0</v>
      </c>
      <c r="D126" s="21">
        <v>0</v>
      </c>
    </row>
    <row r="127" spans="1:4" x14ac:dyDescent="0.35">
      <c r="A127" s="21" t="s">
        <v>101</v>
      </c>
      <c r="B127" s="21">
        <v>-1785.32</v>
      </c>
      <c r="C127" s="21">
        <v>-2604.37</v>
      </c>
      <c r="D127" s="21">
        <v>-1708.81</v>
      </c>
    </row>
    <row r="128" spans="1:4" x14ac:dyDescent="0.35">
      <c r="A128" s="21" t="s">
        <v>166</v>
      </c>
      <c r="B128" s="21">
        <v>0</v>
      </c>
      <c r="C128" s="21">
        <v>-110.48</v>
      </c>
      <c r="D128" s="21">
        <v>290.02999999999997</v>
      </c>
    </row>
    <row r="129" spans="1:4" x14ac:dyDescent="0.35">
      <c r="A129" s="21" t="s">
        <v>102</v>
      </c>
      <c r="B129" s="21">
        <v>-946.11</v>
      </c>
      <c r="C129" s="21">
        <v>-1298.92</v>
      </c>
      <c r="D129" s="21">
        <v>-744.92</v>
      </c>
    </row>
    <row r="130" spans="1:4" x14ac:dyDescent="0.35">
      <c r="A130" s="21" t="s">
        <v>103</v>
      </c>
      <c r="B130" s="21">
        <v>-1620.38</v>
      </c>
      <c r="C130" s="21">
        <v>-2002.51</v>
      </c>
      <c r="D130" s="21">
        <v>-1637.86</v>
      </c>
    </row>
    <row r="131" spans="1:4" x14ac:dyDescent="0.35">
      <c r="A131" s="21" t="s">
        <v>104</v>
      </c>
      <c r="B131" s="21">
        <v>-479.09</v>
      </c>
      <c r="C131" s="21">
        <v>-1339.74</v>
      </c>
      <c r="D131" s="21">
        <v>-244.53</v>
      </c>
    </row>
    <row r="132" spans="1:4" x14ac:dyDescent="0.35">
      <c r="A132" s="21" t="s">
        <v>105</v>
      </c>
      <c r="B132" s="21">
        <v>-2550</v>
      </c>
      <c r="C132" s="21">
        <v>-4770.46</v>
      </c>
      <c r="D132" s="21">
        <v>-283.52999999999997</v>
      </c>
    </row>
    <row r="133" spans="1:4" x14ac:dyDescent="0.35">
      <c r="A133" s="21" t="s">
        <v>106</v>
      </c>
      <c r="B133" s="21">
        <v>-522.73</v>
      </c>
      <c r="C133" s="21">
        <v>-2278.36</v>
      </c>
      <c r="D133" s="21">
        <v>-506.36</v>
      </c>
    </row>
    <row r="134" spans="1:4" x14ac:dyDescent="0.35">
      <c r="A134" s="21" t="s">
        <v>167</v>
      </c>
      <c r="B134" s="21">
        <v>0</v>
      </c>
      <c r="C134" s="21">
        <v>0</v>
      </c>
      <c r="D134" s="21">
        <v>-38.19</v>
      </c>
    </row>
    <row r="135" spans="1:4" x14ac:dyDescent="0.35">
      <c r="A135" s="21" t="s">
        <v>168</v>
      </c>
      <c r="B135" s="21">
        <v>0</v>
      </c>
      <c r="C135" s="21">
        <v>0</v>
      </c>
      <c r="D135" s="21">
        <v>-82.13</v>
      </c>
    </row>
    <row r="136" spans="1:4" x14ac:dyDescent="0.35">
      <c r="A136" s="21" t="s">
        <v>107</v>
      </c>
      <c r="B136" s="21">
        <v>-2746.28</v>
      </c>
      <c r="C136" s="21">
        <v>-1276.0999999999999</v>
      </c>
      <c r="D136" s="21">
        <v>-797.38</v>
      </c>
    </row>
    <row r="137" spans="1:4" x14ac:dyDescent="0.35">
      <c r="A137" s="21" t="s">
        <v>108</v>
      </c>
      <c r="B137" s="21">
        <v>-1332.37</v>
      </c>
      <c r="C137" s="21">
        <v>-2927.27</v>
      </c>
      <c r="D137" s="21">
        <v>-4699.1000000000004</v>
      </c>
    </row>
    <row r="138" spans="1:4" x14ac:dyDescent="0.35">
      <c r="A138" s="21" t="s">
        <v>109</v>
      </c>
      <c r="B138" s="21">
        <v>-957.05</v>
      </c>
      <c r="C138" s="21">
        <v>-1261.8900000000001</v>
      </c>
      <c r="D138" s="21">
        <v>-965.45</v>
      </c>
    </row>
    <row r="140" spans="1:4" x14ac:dyDescent="0.35">
      <c r="A140" s="22" t="s">
        <v>110</v>
      </c>
      <c r="B140" s="20"/>
      <c r="C140" s="20"/>
      <c r="D140" s="20"/>
    </row>
    <row r="141" spans="1:4" x14ac:dyDescent="0.35">
      <c r="A141" s="21" t="s">
        <v>111</v>
      </c>
      <c r="B141" s="21">
        <v>-5690.9</v>
      </c>
      <c r="C141" s="21">
        <v>-5621.86</v>
      </c>
      <c r="D141" s="21">
        <v>-6217.01</v>
      </c>
    </row>
    <row r="142" spans="1:4" x14ac:dyDescent="0.35">
      <c r="A142" s="21" t="s">
        <v>112</v>
      </c>
      <c r="B142" s="21">
        <v>-59904.62</v>
      </c>
      <c r="C142" s="21">
        <v>-59177.599999999999</v>
      </c>
      <c r="D142" s="21">
        <v>-65442.55</v>
      </c>
    </row>
    <row r="143" spans="1:4" x14ac:dyDescent="0.35">
      <c r="A143" s="24" t="s">
        <v>113</v>
      </c>
      <c r="B143" s="26">
        <v>-65595.520000000004</v>
      </c>
      <c r="C143" s="26">
        <v>-64799.46</v>
      </c>
      <c r="D143" s="26">
        <v>-71659.56</v>
      </c>
    </row>
    <row r="145" spans="1:4" ht="15" thickBot="1" x14ac:dyDescent="0.4">
      <c r="A145" s="25" t="s">
        <v>114</v>
      </c>
      <c r="B145" s="27">
        <v>-116209.58</v>
      </c>
      <c r="C145" s="27">
        <v>-125131.02</v>
      </c>
      <c r="D145" s="27">
        <v>-123273.08</v>
      </c>
    </row>
    <row r="146" spans="1:4" ht="15" thickTop="1" x14ac:dyDescent="0.35"/>
    <row r="147" spans="1:4" ht="15" thickBot="1" x14ac:dyDescent="0.4">
      <c r="A147" s="25" t="s">
        <v>115</v>
      </c>
      <c r="B147" s="27">
        <v>16929.53</v>
      </c>
      <c r="C147" s="27">
        <v>37861.480000000003</v>
      </c>
      <c r="D147" s="27">
        <v>86468.9</v>
      </c>
    </row>
    <row r="148" spans="1:4" ht="15" thickTop="1" x14ac:dyDescent="0.35"/>
    <row r="149" spans="1:4" x14ac:dyDescent="0.35">
      <c r="A149" s="22" t="s">
        <v>116</v>
      </c>
      <c r="B149" s="20"/>
      <c r="C149" s="20"/>
      <c r="D149" s="20"/>
    </row>
    <row r="150" spans="1:4" x14ac:dyDescent="0.35">
      <c r="A150" s="21" t="s">
        <v>117</v>
      </c>
      <c r="B150" s="21">
        <v>85.2</v>
      </c>
      <c r="C150" s="21">
        <v>80.87</v>
      </c>
      <c r="D150" s="21">
        <v>1510</v>
      </c>
    </row>
    <row r="151" spans="1:4" x14ac:dyDescent="0.35">
      <c r="A151" s="24" t="s">
        <v>118</v>
      </c>
      <c r="B151" s="26">
        <v>85.2</v>
      </c>
      <c r="C151" s="26">
        <v>80.87</v>
      </c>
      <c r="D151" s="26">
        <v>1510</v>
      </c>
    </row>
    <row r="153" spans="1:4" ht="15" thickBot="1" x14ac:dyDescent="0.4">
      <c r="A153" s="25" t="s">
        <v>119</v>
      </c>
      <c r="B153" s="27">
        <v>17014.73</v>
      </c>
      <c r="C153" s="27">
        <v>37942.35</v>
      </c>
      <c r="D153" s="27">
        <v>87978.9</v>
      </c>
    </row>
    <row r="154" spans="1:4" ht="15" thickTop="1" x14ac:dyDescent="0.35"/>
    <row r="155" spans="1:4" ht="15" thickBot="1" x14ac:dyDescent="0.4">
      <c r="A155" s="25" t="s">
        <v>120</v>
      </c>
      <c r="B155" s="33">
        <v>17014.73</v>
      </c>
      <c r="C155" s="27">
        <v>37942.35</v>
      </c>
      <c r="D155" s="27">
        <v>87978.9</v>
      </c>
    </row>
    <row r="156" spans="1:4" ht="15" thickTop="1" x14ac:dyDescent="0.35"/>
    <row r="157" spans="1:4" x14ac:dyDescent="0.35">
      <c r="A157" s="22" t="s">
        <v>121</v>
      </c>
      <c r="B157" s="20"/>
      <c r="C157" s="20"/>
      <c r="D157" s="20"/>
    </row>
    <row r="158" spans="1:4" x14ac:dyDescent="0.35">
      <c r="A158" s="21" t="s">
        <v>122</v>
      </c>
      <c r="B158" s="21">
        <v>150</v>
      </c>
      <c r="C158" s="21">
        <v>2289</v>
      </c>
      <c r="D158" s="21">
        <v>0</v>
      </c>
    </row>
    <row r="159" spans="1:4" x14ac:dyDescent="0.35">
      <c r="A159" s="24" t="s">
        <v>123</v>
      </c>
      <c r="B159" s="26">
        <v>150</v>
      </c>
      <c r="C159" s="26">
        <v>2289</v>
      </c>
      <c r="D159" s="26">
        <v>0</v>
      </c>
    </row>
    <row r="161" spans="1:4" ht="15" thickBot="1" x14ac:dyDescent="0.4">
      <c r="A161" s="25" t="s">
        <v>124</v>
      </c>
      <c r="B161" s="27">
        <v>16864.73</v>
      </c>
      <c r="C161" s="27">
        <v>35653.35</v>
      </c>
      <c r="D161" s="27">
        <v>87978.9</v>
      </c>
    </row>
    <row r="162" spans="1:4" ht="15" thickTop="1" x14ac:dyDescent="0.35"/>
    <row r="163" spans="1:4" x14ac:dyDescent="0.35">
      <c r="A163" s="22" t="s">
        <v>125</v>
      </c>
      <c r="B163" s="20"/>
      <c r="C163" s="20"/>
      <c r="D163" s="20"/>
    </row>
    <row r="164" spans="1:4" x14ac:dyDescent="0.35">
      <c r="A164" s="21" t="s">
        <v>126</v>
      </c>
      <c r="B164" s="21">
        <v>20000</v>
      </c>
      <c r="C164" s="21">
        <v>0</v>
      </c>
      <c r="D164" s="21">
        <v>0</v>
      </c>
    </row>
    <row r="165" spans="1:4" x14ac:dyDescent="0.35">
      <c r="A165" s="21" t="s">
        <v>127</v>
      </c>
      <c r="B165" s="21">
        <v>19500</v>
      </c>
      <c r="C165" s="21">
        <v>0</v>
      </c>
      <c r="D165" s="21">
        <v>0</v>
      </c>
    </row>
    <row r="166" spans="1:4" x14ac:dyDescent="0.35">
      <c r="A166" s="21" t="s">
        <v>128</v>
      </c>
      <c r="B166" s="21">
        <v>909.09</v>
      </c>
      <c r="C166" s="21">
        <v>0</v>
      </c>
      <c r="D166" s="21">
        <v>0</v>
      </c>
    </row>
    <row r="167" spans="1:4" x14ac:dyDescent="0.35">
      <c r="A167" s="21" t="s">
        <v>129</v>
      </c>
      <c r="B167" s="21">
        <v>13000</v>
      </c>
      <c r="C167" s="21">
        <v>0</v>
      </c>
      <c r="D167" s="21">
        <v>0</v>
      </c>
    </row>
    <row r="168" spans="1:4" x14ac:dyDescent="0.35">
      <c r="A168" s="24" t="s">
        <v>130</v>
      </c>
      <c r="B168" s="36">
        <v>53409.09</v>
      </c>
      <c r="C168" s="26">
        <v>0</v>
      </c>
      <c r="D168" s="26">
        <v>0</v>
      </c>
    </row>
    <row r="170" spans="1:4" x14ac:dyDescent="0.35">
      <c r="A170" s="22" t="s">
        <v>131</v>
      </c>
      <c r="B170" s="20"/>
      <c r="C170" s="20"/>
      <c r="D170" s="20"/>
    </row>
    <row r="171" spans="1:4" x14ac:dyDescent="0.35">
      <c r="A171" s="21" t="s">
        <v>132</v>
      </c>
      <c r="B171" s="21">
        <v>2073.52</v>
      </c>
      <c r="C171" s="21">
        <v>14518.56</v>
      </c>
      <c r="D171" s="21">
        <v>0</v>
      </c>
    </row>
    <row r="172" spans="1:4" x14ac:dyDescent="0.35">
      <c r="A172" s="21" t="s">
        <v>169</v>
      </c>
      <c r="B172" s="21">
        <v>0</v>
      </c>
      <c r="C172" s="21">
        <v>7000</v>
      </c>
      <c r="D172" s="21">
        <v>0</v>
      </c>
    </row>
    <row r="173" spans="1:4" x14ac:dyDescent="0.35">
      <c r="A173" s="21" t="s">
        <v>133</v>
      </c>
      <c r="B173" s="21">
        <v>-20.95</v>
      </c>
      <c r="C173" s="21">
        <v>92.86</v>
      </c>
      <c r="D173" s="21">
        <v>130.35</v>
      </c>
    </row>
    <row r="174" spans="1:4" x14ac:dyDescent="0.35">
      <c r="A174" s="21" t="s">
        <v>134</v>
      </c>
      <c r="B174" s="21">
        <v>554.52</v>
      </c>
      <c r="C174" s="21">
        <v>480.88</v>
      </c>
      <c r="D174" s="21">
        <v>0</v>
      </c>
    </row>
    <row r="175" spans="1:4" x14ac:dyDescent="0.35">
      <c r="A175" s="24" t="s">
        <v>135</v>
      </c>
      <c r="B175" s="26">
        <v>2607.09</v>
      </c>
      <c r="C175" s="26">
        <v>22092.3</v>
      </c>
      <c r="D175" s="26">
        <v>130.35</v>
      </c>
    </row>
    <row r="177" spans="1:4" ht="15" thickBot="1" x14ac:dyDescent="0.4">
      <c r="A177" s="25" t="s">
        <v>136</v>
      </c>
      <c r="B177" s="37">
        <v>67666.73</v>
      </c>
      <c r="C177" s="27">
        <v>13561.05</v>
      </c>
      <c r="D177" s="27">
        <v>87848.55</v>
      </c>
    </row>
    <row r="178" spans="1:4" ht="15" thickTop="1" x14ac:dyDescent="0.35"/>
    <row r="179" spans="1:4" x14ac:dyDescent="0.35">
      <c r="A179" s="22" t="s">
        <v>137</v>
      </c>
      <c r="B179" s="20"/>
      <c r="C179" s="20"/>
      <c r="D179" s="20"/>
    </row>
    <row r="181" spans="1:4" x14ac:dyDescent="0.35">
      <c r="A181" s="22" t="s">
        <v>138</v>
      </c>
      <c r="B181" s="20"/>
      <c r="C181" s="20"/>
      <c r="D181" s="20"/>
    </row>
    <row r="182" spans="1:4" x14ac:dyDescent="0.35">
      <c r="A182" s="21" t="s">
        <v>139</v>
      </c>
      <c r="B182" s="21">
        <v>-104154.2</v>
      </c>
      <c r="C182" s="21">
        <v>-3593.59</v>
      </c>
      <c r="D182" s="21">
        <v>0</v>
      </c>
    </row>
    <row r="183" spans="1:4" x14ac:dyDescent="0.35">
      <c r="A183" s="21" t="s">
        <v>140</v>
      </c>
      <c r="B183" s="21">
        <v>14178.25</v>
      </c>
      <c r="C183" s="21">
        <v>37142.18</v>
      </c>
      <c r="D183" s="21">
        <v>0</v>
      </c>
    </row>
    <row r="184" spans="1:4" x14ac:dyDescent="0.35">
      <c r="A184" s="21" t="s">
        <v>170</v>
      </c>
      <c r="B184" s="21">
        <v>0</v>
      </c>
      <c r="C184" s="21">
        <v>1375</v>
      </c>
      <c r="D184" s="21">
        <v>20000</v>
      </c>
    </row>
    <row r="185" spans="1:4" x14ac:dyDescent="0.35">
      <c r="A185" s="24" t="s">
        <v>141</v>
      </c>
      <c r="B185" s="26">
        <v>-89975.95</v>
      </c>
      <c r="C185" s="26">
        <v>34923.589999999997</v>
      </c>
      <c r="D185" s="26">
        <v>20000</v>
      </c>
    </row>
    <row r="187" spans="1:4" ht="15" thickBot="1" x14ac:dyDescent="0.4">
      <c r="A187" s="25" t="s">
        <v>142</v>
      </c>
      <c r="B187" s="27">
        <v>-89975.95</v>
      </c>
      <c r="C187" s="27">
        <v>34923.589999999997</v>
      </c>
      <c r="D187" s="27">
        <v>20000</v>
      </c>
    </row>
    <row r="188" spans="1:4" ht="15" thickTop="1" x14ac:dyDescent="0.35"/>
    <row r="189" spans="1:4" ht="15" thickBot="1" x14ac:dyDescent="0.4">
      <c r="A189" s="25" t="s">
        <v>143</v>
      </c>
      <c r="B189" s="33">
        <v>-22309.22</v>
      </c>
      <c r="C189" s="27">
        <v>48484.639999999999</v>
      </c>
      <c r="D189" s="27">
        <v>107848.55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967CF05-55C1-4D29-892D-DA948E1DE56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CashFlowProjections</vt:lpstr>
      <vt:lpstr>qtr to Qtr</vt:lpstr>
      <vt:lpstr>threeYearCompatrison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tacey</dc:creator>
  <cp:lastModifiedBy>ed tacey</cp:lastModifiedBy>
  <dcterms:created xsi:type="dcterms:W3CDTF">2021-02-17T03:36:46Z</dcterms:created>
  <dcterms:modified xsi:type="dcterms:W3CDTF">2021-02-17T05:21:02Z</dcterms:modified>
</cp:coreProperties>
</file>